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catholicdioceseofcairns.sharepoint.com/sites/CDF/Shared Documents/04 Interest Rate Changes/"/>
    </mc:Choice>
  </mc:AlternateContent>
  <xr:revisionPtr revIDLastSave="2" documentId="8_{08F14521-DBBC-4318-BB01-0B9D23C1679B}" xr6:coauthVersionLast="47" xr6:coauthVersionMax="47" xr10:uidLastSave="{91CC01C0-81BD-4556-BC32-9873E9B68C58}"/>
  <bookViews>
    <workbookView xWindow="-120" yWindow="-120" windowWidth="29040" windowHeight="15720" xr2:uid="{00000000-000D-0000-FFFF-FFFF00000000}"/>
  </bookViews>
  <sheets>
    <sheet name="Loan Applcn" sheetId="5" r:id="rId1"/>
    <sheet name="Loan Calc" sheetId="7" r:id="rId2"/>
  </sheets>
  <externalReferences>
    <externalReference r:id="rId3"/>
  </externalReferences>
  <definedNames>
    <definedName name="_xlnm._FilterDatabase" localSheetId="1" hidden="1">'Loan Calc'!$A$6:$DF$86</definedName>
    <definedName name="dailyhours">[1]Roster!#REF!</definedName>
    <definedName name="_xlnm.Print_Area" localSheetId="0">'Loan Applcn'!$A$1:$M$146</definedName>
    <definedName name="_xlnm.Print_Area" localSheetId="1">'Loan Calc'!$H$11:$X$20</definedName>
    <definedName name="_xlnm.Print_Titles" localSheetId="1">'Loan Calc'!$G:$H,'Loan Calc'!$1:$7</definedName>
    <definedName name="wag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7" l="1"/>
  <c r="CJ8" i="7" s="1"/>
  <c r="H98" i="5"/>
  <c r="G98" i="5"/>
  <c r="F98" i="5"/>
  <c r="E98" i="5"/>
  <c r="E92" i="5"/>
  <c r="F92" i="5"/>
  <c r="G92" i="5"/>
  <c r="H92" i="5"/>
  <c r="K40" i="5"/>
  <c r="D40" i="5"/>
  <c r="D51" i="5" s="1"/>
  <c r="K42" i="5"/>
  <c r="AL6" i="7"/>
  <c r="AL9" i="7"/>
  <c r="AJ9" i="7"/>
  <c r="H9" i="7"/>
  <c r="D1" i="7"/>
  <c r="P67" i="7" s="1"/>
  <c r="N76" i="7"/>
  <c r="N73" i="7"/>
  <c r="L7" i="7"/>
  <c r="L82" i="7"/>
  <c r="L46" i="7"/>
  <c r="L34" i="7"/>
  <c r="J82" i="7"/>
  <c r="J76" i="7"/>
  <c r="J58" i="7"/>
  <c r="J28" i="7"/>
  <c r="T76" i="7"/>
  <c r="AF94" i="7"/>
  <c r="AF52" i="7"/>
  <c r="AF34" i="7"/>
  <c r="R43" i="7"/>
  <c r="R16" i="7"/>
  <c r="AD94" i="7"/>
  <c r="AD91" i="7"/>
  <c r="AD67" i="7"/>
  <c r="AD46" i="7"/>
  <c r="AD34" i="7"/>
  <c r="AD22" i="7"/>
  <c r="AB73" i="7"/>
  <c r="AB70" i="7"/>
  <c r="AB61" i="7"/>
  <c r="AB31" i="7"/>
  <c r="AB28" i="7"/>
  <c r="AB22" i="7"/>
  <c r="AB19" i="7"/>
  <c r="AB10" i="7"/>
  <c r="Z79" i="7"/>
  <c r="Z61" i="7"/>
  <c r="Z40" i="7"/>
  <c r="Z34" i="7"/>
  <c r="Z22" i="7"/>
  <c r="Z19" i="7"/>
  <c r="Z10" i="7"/>
  <c r="T10" i="7"/>
  <c r="X91" i="7"/>
  <c r="X88" i="7"/>
  <c r="X79" i="7"/>
  <c r="X40" i="7"/>
  <c r="X37" i="7"/>
  <c r="X34" i="7"/>
  <c r="X28" i="7"/>
  <c r="X19" i="7"/>
  <c r="R67" i="7"/>
  <c r="R37" i="7"/>
  <c r="R25" i="7"/>
  <c r="V91" i="7"/>
  <c r="V73" i="7"/>
  <c r="V58" i="7"/>
  <c r="V37" i="7"/>
  <c r="V34" i="7"/>
  <c r="V31" i="7"/>
  <c r="T7" i="7"/>
  <c r="R82" i="7"/>
  <c r="R64" i="7"/>
  <c r="R13" i="7"/>
  <c r="K51" i="5"/>
  <c r="G114" i="5"/>
  <c r="G116" i="5" s="1"/>
  <c r="I135" i="5"/>
  <c r="I134" i="5"/>
  <c r="I133" i="5"/>
  <c r="I132" i="5"/>
  <c r="I131" i="5"/>
  <c r="I130" i="5"/>
  <c r="I114" i="5"/>
  <c r="I116" i="5" s="1"/>
  <c r="H114" i="5"/>
  <c r="H116" i="5" s="1"/>
  <c r="F114" i="5"/>
  <c r="F116" i="5" s="1"/>
  <c r="H112" i="5"/>
  <c r="F112" i="5"/>
  <c r="L125" i="5"/>
  <c r="J125" i="5"/>
  <c r="I125" i="5"/>
  <c r="H125" i="5"/>
  <c r="G125" i="5"/>
  <c r="F125" i="5"/>
  <c r="E125" i="5"/>
  <c r="G112" i="5"/>
  <c r="I110" i="5"/>
  <c r="I109" i="5"/>
  <c r="I108" i="5"/>
  <c r="I107" i="5"/>
  <c r="I106" i="5"/>
  <c r="I112" i="5"/>
  <c r="C2" i="7"/>
  <c r="D2" i="7" s="1"/>
  <c r="J1" i="7" s="1"/>
  <c r="AJ12" i="7"/>
  <c r="AF9" i="7"/>
  <c r="H12" i="7"/>
  <c r="AJ15" i="7"/>
  <c r="AD9" i="7"/>
  <c r="AD12" i="7"/>
  <c r="AD15" i="7"/>
  <c r="AD18" i="7"/>
  <c r="AD21" i="7"/>
  <c r="AD24" i="7"/>
  <c r="AD27" i="7"/>
  <c r="AD30" i="7"/>
  <c r="AD33" i="7"/>
  <c r="AD36" i="7"/>
  <c r="AD39" i="7"/>
  <c r="AD42" i="7"/>
  <c r="AD45" i="7"/>
  <c r="AD48" i="7"/>
  <c r="AD51" i="7"/>
  <c r="AD54" i="7"/>
  <c r="AD57" i="7"/>
  <c r="AD60" i="7"/>
  <c r="AD63" i="7"/>
  <c r="AD66" i="7"/>
  <c r="AD69" i="7"/>
  <c r="AD72" i="7"/>
  <c r="AD75" i="7"/>
  <c r="AD78" i="7"/>
  <c r="AD81" i="7"/>
  <c r="AD84" i="7"/>
  <c r="AD87" i="7"/>
  <c r="AD90" i="7"/>
  <c r="AD93" i="7"/>
  <c r="AD96" i="7"/>
  <c r="AB9" i="7"/>
  <c r="AB12" i="7"/>
  <c r="AB15" i="7"/>
  <c r="AB18" i="7"/>
  <c r="AB21" i="7"/>
  <c r="AB24" i="7"/>
  <c r="AB27" i="7"/>
  <c r="AB30" i="7"/>
  <c r="AB33" i="7"/>
  <c r="AB36" i="7"/>
  <c r="AB39" i="7"/>
  <c r="AB42" i="7"/>
  <c r="AB45" i="7"/>
  <c r="AB48" i="7"/>
  <c r="AB51" i="7"/>
  <c r="AB54" i="7"/>
  <c r="AB57" i="7"/>
  <c r="AB60" i="7"/>
  <c r="AB63" i="7"/>
  <c r="AB66" i="7"/>
  <c r="AB69" i="7"/>
  <c r="AB72" i="7"/>
  <c r="AB75" i="7"/>
  <c r="AB78" i="7"/>
  <c r="AB81" i="7"/>
  <c r="AB84" i="7"/>
  <c r="AB87" i="7"/>
  <c r="AB90" i="7"/>
  <c r="AB93" i="7"/>
  <c r="AB96" i="7"/>
  <c r="Z9" i="7"/>
  <c r="Z12" i="7"/>
  <c r="Z15" i="7"/>
  <c r="Z18" i="7"/>
  <c r="Z21" i="7"/>
  <c r="Z24" i="7"/>
  <c r="Z27" i="7"/>
  <c r="Z30" i="7"/>
  <c r="Z33" i="7"/>
  <c r="Z36" i="7"/>
  <c r="Z39" i="7"/>
  <c r="Z42" i="7"/>
  <c r="Z45" i="7"/>
  <c r="Z48" i="7"/>
  <c r="Z51" i="7"/>
  <c r="Z54" i="7"/>
  <c r="Z57" i="7"/>
  <c r="Z60" i="7"/>
  <c r="Z63" i="7"/>
  <c r="Z66" i="7"/>
  <c r="Z69" i="7"/>
  <c r="Z72" i="7"/>
  <c r="Z75" i="7"/>
  <c r="Z78" i="7"/>
  <c r="Z81" i="7"/>
  <c r="Z84" i="7"/>
  <c r="Z87" i="7"/>
  <c r="Z90" i="7"/>
  <c r="Z93" i="7"/>
  <c r="Z96" i="7"/>
  <c r="X9" i="7"/>
  <c r="X12" i="7"/>
  <c r="X15" i="7"/>
  <c r="X18" i="7"/>
  <c r="X21" i="7"/>
  <c r="X24" i="7"/>
  <c r="X27" i="7"/>
  <c r="X30" i="7"/>
  <c r="X33" i="7"/>
  <c r="X36" i="7"/>
  <c r="X39" i="7"/>
  <c r="X42" i="7"/>
  <c r="X45" i="7"/>
  <c r="X48" i="7"/>
  <c r="X51" i="7"/>
  <c r="X54" i="7"/>
  <c r="X57" i="7"/>
  <c r="X60" i="7"/>
  <c r="X63" i="7"/>
  <c r="X66" i="7"/>
  <c r="X69" i="7"/>
  <c r="X72" i="7"/>
  <c r="X75" i="7"/>
  <c r="X78" i="7"/>
  <c r="X81" i="7"/>
  <c r="X84" i="7"/>
  <c r="X87" i="7"/>
  <c r="X90" i="7"/>
  <c r="X93" i="7"/>
  <c r="X96" i="7"/>
  <c r="V9" i="7"/>
  <c r="V12" i="7"/>
  <c r="V15" i="7"/>
  <c r="V18" i="7"/>
  <c r="V21" i="7"/>
  <c r="V24" i="7"/>
  <c r="V27" i="7"/>
  <c r="V30" i="7"/>
  <c r="V33" i="7"/>
  <c r="V36" i="7"/>
  <c r="V39" i="7"/>
  <c r="V42" i="7"/>
  <c r="V45" i="7"/>
  <c r="V48" i="7"/>
  <c r="V51" i="7"/>
  <c r="V54" i="7"/>
  <c r="V57" i="7"/>
  <c r="V60" i="7"/>
  <c r="V63" i="7"/>
  <c r="V66" i="7"/>
  <c r="V69" i="7"/>
  <c r="V72" i="7"/>
  <c r="V75" i="7"/>
  <c r="V78" i="7"/>
  <c r="V81" i="7"/>
  <c r="V84" i="7"/>
  <c r="V87" i="7"/>
  <c r="V90" i="7"/>
  <c r="V93" i="7"/>
  <c r="V96" i="7"/>
  <c r="T9" i="7"/>
  <c r="T12" i="7"/>
  <c r="T15" i="7"/>
  <c r="T18" i="7"/>
  <c r="T21" i="7"/>
  <c r="T24" i="7"/>
  <c r="T27" i="7"/>
  <c r="T30" i="7"/>
  <c r="T33" i="7"/>
  <c r="T36" i="7"/>
  <c r="T39" i="7"/>
  <c r="T42" i="7"/>
  <c r="T45" i="7"/>
  <c r="T48" i="7"/>
  <c r="T51" i="7"/>
  <c r="T54" i="7"/>
  <c r="T57" i="7"/>
  <c r="T60" i="7"/>
  <c r="T63" i="7"/>
  <c r="T66" i="7"/>
  <c r="T69" i="7"/>
  <c r="T72" i="7"/>
  <c r="T75" i="7"/>
  <c r="T78" i="7"/>
  <c r="T81" i="7"/>
  <c r="T84" i="7"/>
  <c r="T87" i="7"/>
  <c r="T90" i="7"/>
  <c r="T93" i="7"/>
  <c r="T96" i="7"/>
  <c r="R9" i="7"/>
  <c r="R12" i="7"/>
  <c r="R15" i="7"/>
  <c r="R18" i="7"/>
  <c r="R21" i="7"/>
  <c r="R24" i="7"/>
  <c r="R27" i="7"/>
  <c r="R30" i="7"/>
  <c r="R33" i="7"/>
  <c r="R36" i="7"/>
  <c r="R39" i="7"/>
  <c r="R42" i="7"/>
  <c r="R45" i="7"/>
  <c r="R48" i="7"/>
  <c r="R51" i="7"/>
  <c r="R54" i="7"/>
  <c r="R57" i="7"/>
  <c r="R60" i="7"/>
  <c r="R63" i="7"/>
  <c r="R66" i="7"/>
  <c r="R69" i="7"/>
  <c r="R72" i="7"/>
  <c r="R75" i="7"/>
  <c r="R78" i="7"/>
  <c r="R81" i="7"/>
  <c r="R84" i="7"/>
  <c r="R87" i="7"/>
  <c r="R90" i="7"/>
  <c r="R93" i="7"/>
  <c r="R96" i="7"/>
  <c r="P9" i="7"/>
  <c r="P12" i="7"/>
  <c r="P15" i="7"/>
  <c r="P18" i="7"/>
  <c r="P21" i="7"/>
  <c r="P24" i="7"/>
  <c r="P27" i="7"/>
  <c r="P30" i="7"/>
  <c r="P33" i="7"/>
  <c r="P36" i="7"/>
  <c r="P39" i="7"/>
  <c r="P42" i="7"/>
  <c r="P45" i="7"/>
  <c r="P48" i="7"/>
  <c r="P51" i="7"/>
  <c r="P54" i="7"/>
  <c r="P57" i="7"/>
  <c r="P60" i="7"/>
  <c r="P63" i="7"/>
  <c r="P66" i="7"/>
  <c r="P69" i="7"/>
  <c r="P72" i="7"/>
  <c r="P75" i="7"/>
  <c r="P78" i="7"/>
  <c r="P81" i="7"/>
  <c r="P84" i="7"/>
  <c r="P87" i="7"/>
  <c r="P90" i="7"/>
  <c r="P93" i="7"/>
  <c r="P96" i="7"/>
  <c r="N9" i="7"/>
  <c r="N12" i="7"/>
  <c r="N15" i="7"/>
  <c r="N18" i="7"/>
  <c r="N21" i="7"/>
  <c r="N24" i="7"/>
  <c r="N27" i="7"/>
  <c r="N30" i="7"/>
  <c r="N33" i="7"/>
  <c r="N36" i="7"/>
  <c r="N39" i="7"/>
  <c r="N42" i="7"/>
  <c r="N45" i="7"/>
  <c r="N48" i="7"/>
  <c r="N51" i="7"/>
  <c r="N54" i="7"/>
  <c r="N57" i="7"/>
  <c r="N60" i="7"/>
  <c r="N63" i="7"/>
  <c r="N66" i="7"/>
  <c r="N69" i="7"/>
  <c r="N72" i="7"/>
  <c r="N75" i="7"/>
  <c r="N78" i="7"/>
  <c r="N81" i="7"/>
  <c r="N84" i="7"/>
  <c r="N87" i="7"/>
  <c r="N90" i="7"/>
  <c r="N93" i="7"/>
  <c r="N96" i="7"/>
  <c r="L9" i="7"/>
  <c r="L12" i="7"/>
  <c r="L15" i="7"/>
  <c r="L18" i="7"/>
  <c r="L21" i="7"/>
  <c r="L24" i="7"/>
  <c r="L27" i="7"/>
  <c r="L30" i="7"/>
  <c r="L33" i="7"/>
  <c r="L36" i="7"/>
  <c r="L39" i="7"/>
  <c r="L42" i="7"/>
  <c r="L45" i="7"/>
  <c r="L48" i="7"/>
  <c r="L51" i="7"/>
  <c r="L54" i="7"/>
  <c r="L57" i="7"/>
  <c r="L60" i="7"/>
  <c r="L63" i="7"/>
  <c r="L66" i="7"/>
  <c r="L69" i="7"/>
  <c r="L72" i="7"/>
  <c r="L75" i="7"/>
  <c r="L78" i="7"/>
  <c r="L81" i="7"/>
  <c r="L84" i="7"/>
  <c r="L87" i="7"/>
  <c r="L90" i="7"/>
  <c r="L93" i="7"/>
  <c r="L96" i="7"/>
  <c r="J9" i="7"/>
  <c r="J12" i="7"/>
  <c r="J15" i="7"/>
  <c r="J18" i="7"/>
  <c r="J21" i="7"/>
  <c r="J24" i="7"/>
  <c r="J27" i="7"/>
  <c r="J30" i="7"/>
  <c r="J33" i="7"/>
  <c r="J36" i="7"/>
  <c r="J39" i="7"/>
  <c r="J42" i="7"/>
  <c r="J45" i="7"/>
  <c r="J48" i="7"/>
  <c r="J51" i="7"/>
  <c r="J54" i="7"/>
  <c r="J57" i="7"/>
  <c r="J60" i="7"/>
  <c r="J63" i="7"/>
  <c r="J66" i="7"/>
  <c r="J69" i="7"/>
  <c r="J72" i="7"/>
  <c r="J75" i="7"/>
  <c r="J78" i="7"/>
  <c r="J81" i="7"/>
  <c r="J84" i="7"/>
  <c r="J87" i="7"/>
  <c r="J90" i="7"/>
  <c r="J93" i="7"/>
  <c r="J96" i="7"/>
  <c r="BH6" i="7"/>
  <c r="BH9" i="7"/>
  <c r="BH12" i="7"/>
  <c r="BH15" i="7"/>
  <c r="BH18" i="7"/>
  <c r="BH21" i="7"/>
  <c r="BH24" i="7"/>
  <c r="BH27" i="7"/>
  <c r="BH30" i="7"/>
  <c r="BH33" i="7"/>
  <c r="BH36" i="7"/>
  <c r="BH39" i="7"/>
  <c r="BH42" i="7"/>
  <c r="BH45" i="7"/>
  <c r="BH48" i="7"/>
  <c r="BH51" i="7"/>
  <c r="BH54" i="7"/>
  <c r="BH57" i="7"/>
  <c r="BH60" i="7"/>
  <c r="BH63" i="7"/>
  <c r="BH66" i="7"/>
  <c r="BH69" i="7"/>
  <c r="BH72" i="7"/>
  <c r="BH75" i="7"/>
  <c r="BH78" i="7"/>
  <c r="BH81" i="7"/>
  <c r="BH84" i="7"/>
  <c r="BH87" i="7"/>
  <c r="BH90" i="7"/>
  <c r="BH93" i="7"/>
  <c r="BH96" i="7"/>
  <c r="BF6" i="7"/>
  <c r="CE6" i="7"/>
  <c r="BD6" i="7"/>
  <c r="BD9" i="7"/>
  <c r="BD12" i="7"/>
  <c r="BD15" i="7"/>
  <c r="BD18" i="7"/>
  <c r="BD21" i="7"/>
  <c r="BD24" i="7"/>
  <c r="BD27" i="7"/>
  <c r="BD30" i="7"/>
  <c r="BD33" i="7"/>
  <c r="BD36" i="7"/>
  <c r="BD39" i="7"/>
  <c r="BD42" i="7"/>
  <c r="BD45" i="7"/>
  <c r="BD48" i="7"/>
  <c r="BD51" i="7"/>
  <c r="BD54" i="7"/>
  <c r="BD57" i="7"/>
  <c r="BD60" i="7"/>
  <c r="BD63" i="7"/>
  <c r="BD66" i="7"/>
  <c r="BD69" i="7"/>
  <c r="BD72" i="7"/>
  <c r="BD75" i="7"/>
  <c r="BD78" i="7"/>
  <c r="BD81" i="7"/>
  <c r="BD84" i="7"/>
  <c r="BD87" i="7"/>
  <c r="BD90" i="7"/>
  <c r="BD93" i="7"/>
  <c r="BD96" i="7"/>
  <c r="BB6" i="7"/>
  <c r="CA6" i="7"/>
  <c r="AZ6" i="7"/>
  <c r="AX6" i="7"/>
  <c r="AX9" i="7"/>
  <c r="AX12" i="7"/>
  <c r="AX15" i="7"/>
  <c r="AX18" i="7"/>
  <c r="AX21" i="7"/>
  <c r="AX24" i="7"/>
  <c r="AX27" i="7"/>
  <c r="AX30" i="7"/>
  <c r="AX33" i="7"/>
  <c r="AX36" i="7"/>
  <c r="AX39" i="7"/>
  <c r="AX42" i="7"/>
  <c r="AX45" i="7"/>
  <c r="AX48" i="7"/>
  <c r="AX51" i="7"/>
  <c r="AX54" i="7"/>
  <c r="AX57" i="7"/>
  <c r="AX60" i="7"/>
  <c r="AX63" i="7"/>
  <c r="AX66" i="7"/>
  <c r="AX69" i="7"/>
  <c r="AX72" i="7"/>
  <c r="AX75" i="7"/>
  <c r="AX78" i="7"/>
  <c r="AX81" i="7"/>
  <c r="AX84" i="7"/>
  <c r="AX87" i="7"/>
  <c r="AX90" i="7"/>
  <c r="AX93" i="7"/>
  <c r="AX96" i="7"/>
  <c r="AV6" i="7"/>
  <c r="AV9" i="7"/>
  <c r="AV12" i="7"/>
  <c r="AV15" i="7"/>
  <c r="AV18" i="7"/>
  <c r="AV21" i="7"/>
  <c r="AV24" i="7"/>
  <c r="AV27" i="7"/>
  <c r="AV30" i="7"/>
  <c r="AV33" i="7"/>
  <c r="AV36" i="7"/>
  <c r="AV39" i="7"/>
  <c r="AV42" i="7"/>
  <c r="AV45" i="7"/>
  <c r="AV48" i="7"/>
  <c r="AV51" i="7"/>
  <c r="AV54" i="7"/>
  <c r="AV57" i="7"/>
  <c r="AV60" i="7"/>
  <c r="AV63" i="7"/>
  <c r="AV66" i="7"/>
  <c r="AV69" i="7"/>
  <c r="AV72" i="7"/>
  <c r="AV75" i="7"/>
  <c r="AV78" i="7"/>
  <c r="AV81" i="7"/>
  <c r="AV84" i="7"/>
  <c r="AV87" i="7"/>
  <c r="AV90" i="7"/>
  <c r="AV93" i="7"/>
  <c r="AV96" i="7"/>
  <c r="AT6" i="7"/>
  <c r="BS6" i="7"/>
  <c r="AR6" i="7"/>
  <c r="AP6" i="7"/>
  <c r="BO6" i="7"/>
  <c r="AN6" i="7"/>
  <c r="AN9" i="7"/>
  <c r="AN12" i="7"/>
  <c r="AN15" i="7"/>
  <c r="AN18" i="7"/>
  <c r="AN21" i="7"/>
  <c r="AN24" i="7"/>
  <c r="AN27" i="7"/>
  <c r="AN30" i="7"/>
  <c r="AN33" i="7"/>
  <c r="AN36" i="7"/>
  <c r="AN39" i="7"/>
  <c r="AN42" i="7"/>
  <c r="AN45" i="7"/>
  <c r="AN48" i="7"/>
  <c r="AN51" i="7"/>
  <c r="AN54" i="7"/>
  <c r="AN57" i="7"/>
  <c r="AN60" i="7"/>
  <c r="AN63" i="7"/>
  <c r="AN66" i="7"/>
  <c r="AN69" i="7"/>
  <c r="AN72" i="7"/>
  <c r="AN75" i="7"/>
  <c r="AN78" i="7"/>
  <c r="AN81" i="7"/>
  <c r="AN84" i="7"/>
  <c r="AN87" i="7"/>
  <c r="AN90" i="7"/>
  <c r="AN93" i="7"/>
  <c r="AN96" i="7"/>
  <c r="BK6" i="7"/>
  <c r="CJ6" i="7"/>
  <c r="CJ9" i="7"/>
  <c r="CJ12" i="7"/>
  <c r="CJ15" i="7"/>
  <c r="CJ18" i="7"/>
  <c r="CJ21" i="7"/>
  <c r="CJ24" i="7"/>
  <c r="CJ27" i="7"/>
  <c r="CJ30" i="7"/>
  <c r="CJ33" i="7"/>
  <c r="CJ36" i="7"/>
  <c r="CJ39" i="7"/>
  <c r="CJ42" i="7"/>
  <c r="CJ45" i="7"/>
  <c r="CJ48" i="7"/>
  <c r="CJ51" i="7"/>
  <c r="CJ54" i="7"/>
  <c r="CJ57" i="7"/>
  <c r="CJ60" i="7"/>
  <c r="CJ63" i="7"/>
  <c r="CJ66" i="7"/>
  <c r="CJ69" i="7"/>
  <c r="CJ72" i="7"/>
  <c r="CJ75" i="7"/>
  <c r="CJ78" i="7"/>
  <c r="CJ81" i="7"/>
  <c r="CJ84" i="7"/>
  <c r="CJ87" i="7"/>
  <c r="CJ90" i="7"/>
  <c r="CJ93" i="7"/>
  <c r="CJ96" i="7"/>
  <c r="BS9" i="7"/>
  <c r="BS12" i="7"/>
  <c r="BS15" i="7"/>
  <c r="BS18" i="7"/>
  <c r="BS21" i="7"/>
  <c r="BS24" i="7"/>
  <c r="BS27" i="7"/>
  <c r="BS30" i="7"/>
  <c r="BS33" i="7"/>
  <c r="BS36" i="7"/>
  <c r="BS39" i="7"/>
  <c r="BS42" i="7"/>
  <c r="BS45" i="7"/>
  <c r="BS48" i="7"/>
  <c r="BS51" i="7"/>
  <c r="BS54" i="7"/>
  <c r="BS57" i="7"/>
  <c r="BS60" i="7"/>
  <c r="BS63" i="7"/>
  <c r="BS66" i="7"/>
  <c r="BS69" i="7"/>
  <c r="BS72" i="7"/>
  <c r="BS75" i="7"/>
  <c r="BS78" i="7"/>
  <c r="BS81" i="7"/>
  <c r="BS84" i="7"/>
  <c r="BS87" i="7"/>
  <c r="BS90" i="7"/>
  <c r="BS93" i="7"/>
  <c r="BS96" i="7"/>
  <c r="AF12" i="7"/>
  <c r="H15" i="7"/>
  <c r="AJ18" i="7"/>
  <c r="AL12" i="7"/>
  <c r="AL15" i="7"/>
  <c r="AL18" i="7"/>
  <c r="AL21" i="7"/>
  <c r="AL24" i="7"/>
  <c r="AL27" i="7"/>
  <c r="AL30" i="7"/>
  <c r="AL33" i="7"/>
  <c r="AL36" i="7"/>
  <c r="AL39" i="7"/>
  <c r="AL42" i="7"/>
  <c r="AL45" i="7"/>
  <c r="AL48" i="7"/>
  <c r="AL51" i="7"/>
  <c r="AL54" i="7"/>
  <c r="AL57" i="7"/>
  <c r="AL60" i="7"/>
  <c r="AL63" i="7"/>
  <c r="AL66" i="7"/>
  <c r="AL69" i="7"/>
  <c r="AL72" i="7"/>
  <c r="AL75" i="7"/>
  <c r="AL78" i="7"/>
  <c r="AL81" i="7"/>
  <c r="AL84" i="7"/>
  <c r="AL87" i="7"/>
  <c r="AL90" i="7"/>
  <c r="AL93" i="7"/>
  <c r="AL96" i="7"/>
  <c r="BB9" i="7"/>
  <c r="BB12" i="7"/>
  <c r="BB15" i="7"/>
  <c r="BB18" i="7"/>
  <c r="BB21" i="7"/>
  <c r="BB24" i="7"/>
  <c r="BB27" i="7"/>
  <c r="BB30" i="7"/>
  <c r="BB33" i="7"/>
  <c r="BB36" i="7"/>
  <c r="BB39" i="7"/>
  <c r="BB42" i="7"/>
  <c r="BB45" i="7"/>
  <c r="BB48" i="7"/>
  <c r="BB51" i="7"/>
  <c r="BB54" i="7"/>
  <c r="BB57" i="7"/>
  <c r="BB60" i="7"/>
  <c r="BB63" i="7"/>
  <c r="BB66" i="7"/>
  <c r="BB69" i="7"/>
  <c r="BB72" i="7"/>
  <c r="BB75" i="7"/>
  <c r="BB78" i="7"/>
  <c r="BB81" i="7"/>
  <c r="BB84" i="7"/>
  <c r="BB87" i="7"/>
  <c r="BB90" i="7"/>
  <c r="BB93" i="7"/>
  <c r="BB96" i="7"/>
  <c r="BO9" i="7"/>
  <c r="BO12" i="7"/>
  <c r="BO15" i="7"/>
  <c r="BO18" i="7"/>
  <c r="BO21" i="7"/>
  <c r="BO24" i="7"/>
  <c r="BO27" i="7"/>
  <c r="BO30" i="7"/>
  <c r="BO33" i="7"/>
  <c r="BO36" i="7"/>
  <c r="BO39" i="7"/>
  <c r="BO42" i="7"/>
  <c r="BO45" i="7"/>
  <c r="BO48" i="7"/>
  <c r="BO51" i="7"/>
  <c r="BO54" i="7"/>
  <c r="BO57" i="7"/>
  <c r="BO60" i="7"/>
  <c r="BO63" i="7"/>
  <c r="BO66" i="7"/>
  <c r="BO69" i="7"/>
  <c r="BO72" i="7"/>
  <c r="BO75" i="7"/>
  <c r="BO78" i="7"/>
  <c r="BO81" i="7"/>
  <c r="BO84" i="7"/>
  <c r="BO87" i="7"/>
  <c r="BO90" i="7"/>
  <c r="BO93" i="7"/>
  <c r="BO96" i="7"/>
  <c r="CE9" i="7"/>
  <c r="CE12" i="7"/>
  <c r="CE15" i="7"/>
  <c r="CE18" i="7"/>
  <c r="CE21" i="7"/>
  <c r="CE24" i="7"/>
  <c r="CE27" i="7"/>
  <c r="CE30" i="7"/>
  <c r="CE33" i="7"/>
  <c r="CE36" i="7"/>
  <c r="CE39" i="7"/>
  <c r="CE42" i="7"/>
  <c r="CE45" i="7"/>
  <c r="CE48" i="7"/>
  <c r="CE51" i="7"/>
  <c r="CE54" i="7"/>
  <c r="CE57" i="7"/>
  <c r="CE60" i="7"/>
  <c r="CE63" i="7"/>
  <c r="CE66" i="7"/>
  <c r="CE69" i="7"/>
  <c r="CE72" i="7"/>
  <c r="CE75" i="7"/>
  <c r="CE78" i="7"/>
  <c r="CE81" i="7"/>
  <c r="CE84" i="7"/>
  <c r="CE87" i="7"/>
  <c r="CE90" i="7"/>
  <c r="CE93" i="7"/>
  <c r="CE96" i="7"/>
  <c r="BW6" i="7"/>
  <c r="BF9" i="7"/>
  <c r="BF12" i="7"/>
  <c r="BF15" i="7"/>
  <c r="BF18" i="7"/>
  <c r="BF21" i="7"/>
  <c r="BF24" i="7"/>
  <c r="BF27" i="7"/>
  <c r="BF30" i="7"/>
  <c r="BF33" i="7"/>
  <c r="BF36" i="7"/>
  <c r="BF39" i="7"/>
  <c r="BF42" i="7"/>
  <c r="BF45" i="7"/>
  <c r="BF48" i="7"/>
  <c r="BF51" i="7"/>
  <c r="BF54" i="7"/>
  <c r="BF57" i="7"/>
  <c r="BF60" i="7"/>
  <c r="BF63" i="7"/>
  <c r="BF66" i="7"/>
  <c r="BF69" i="7"/>
  <c r="BF72" i="7"/>
  <c r="BF75" i="7"/>
  <c r="BF78" i="7"/>
  <c r="BF81" i="7"/>
  <c r="BF84" i="7"/>
  <c r="BF87" i="7"/>
  <c r="BF90" i="7"/>
  <c r="BF93" i="7"/>
  <c r="BF96" i="7"/>
  <c r="BM6" i="7"/>
  <c r="AP9" i="7"/>
  <c r="AP12" i="7"/>
  <c r="AP15" i="7"/>
  <c r="AP18" i="7"/>
  <c r="AP21" i="7"/>
  <c r="AP24" i="7"/>
  <c r="AP27" i="7"/>
  <c r="AP30" i="7"/>
  <c r="AP33" i="7"/>
  <c r="AP36" i="7"/>
  <c r="AP39" i="7"/>
  <c r="AP42" i="7"/>
  <c r="AP45" i="7"/>
  <c r="AP48" i="7"/>
  <c r="AP51" i="7"/>
  <c r="AP54" i="7"/>
  <c r="AP57" i="7"/>
  <c r="AP60" i="7"/>
  <c r="AP63" i="7"/>
  <c r="AP66" i="7"/>
  <c r="AP69" i="7"/>
  <c r="AP72" i="7"/>
  <c r="AP75" i="7"/>
  <c r="AP78" i="7"/>
  <c r="AP81" i="7"/>
  <c r="AP84" i="7"/>
  <c r="AP87" i="7"/>
  <c r="AP90" i="7"/>
  <c r="AP93" i="7"/>
  <c r="AP96" i="7"/>
  <c r="BU6" i="7"/>
  <c r="AR9" i="7"/>
  <c r="AR12" i="7"/>
  <c r="AR15" i="7"/>
  <c r="AR18" i="7"/>
  <c r="AR21" i="7"/>
  <c r="AR24" i="7"/>
  <c r="AR27" i="7"/>
  <c r="AR30" i="7"/>
  <c r="AR33" i="7"/>
  <c r="AR36" i="7"/>
  <c r="AR39" i="7"/>
  <c r="AR42" i="7"/>
  <c r="AR45" i="7"/>
  <c r="AR48" i="7"/>
  <c r="AR51" i="7"/>
  <c r="AR54" i="7"/>
  <c r="AR57" i="7"/>
  <c r="AR60" i="7"/>
  <c r="AR63" i="7"/>
  <c r="AR66" i="7"/>
  <c r="AR69" i="7"/>
  <c r="AR72" i="7"/>
  <c r="AR75" i="7"/>
  <c r="AR78" i="7"/>
  <c r="AR81" i="7"/>
  <c r="AR84" i="7"/>
  <c r="AR87" i="7"/>
  <c r="AR90" i="7"/>
  <c r="AR93" i="7"/>
  <c r="AR96" i="7"/>
  <c r="BQ6" i="7"/>
  <c r="AZ9" i="7"/>
  <c r="AZ12" i="7"/>
  <c r="AZ15" i="7"/>
  <c r="AZ18" i="7"/>
  <c r="AZ21" i="7"/>
  <c r="AZ24" i="7"/>
  <c r="AZ27" i="7"/>
  <c r="AZ30" i="7"/>
  <c r="AZ33" i="7"/>
  <c r="AZ36" i="7"/>
  <c r="AZ39" i="7"/>
  <c r="AZ42" i="7"/>
  <c r="AZ45" i="7"/>
  <c r="AZ48" i="7"/>
  <c r="AZ51" i="7"/>
  <c r="AZ54" i="7"/>
  <c r="AZ57" i="7"/>
  <c r="AZ60" i="7"/>
  <c r="AZ63" i="7"/>
  <c r="AZ66" i="7"/>
  <c r="AZ69" i="7"/>
  <c r="AZ72" i="7"/>
  <c r="AZ75" i="7"/>
  <c r="AZ78" i="7"/>
  <c r="AZ81" i="7"/>
  <c r="AZ84" i="7"/>
  <c r="AZ87" i="7"/>
  <c r="AZ90" i="7"/>
  <c r="AZ93" i="7"/>
  <c r="AZ96" i="7"/>
  <c r="BY6" i="7"/>
  <c r="CG6" i="7"/>
  <c r="CA9" i="7"/>
  <c r="CA12" i="7"/>
  <c r="CA15" i="7"/>
  <c r="CA18" i="7"/>
  <c r="CA21" i="7"/>
  <c r="CA24" i="7"/>
  <c r="CA27" i="7"/>
  <c r="CA30" i="7"/>
  <c r="CA33" i="7"/>
  <c r="CA36" i="7"/>
  <c r="CA39" i="7"/>
  <c r="CA42" i="7"/>
  <c r="CA45" i="7"/>
  <c r="CA48" i="7"/>
  <c r="CA51" i="7"/>
  <c r="CA54" i="7"/>
  <c r="CA57" i="7"/>
  <c r="CA60" i="7"/>
  <c r="CA63" i="7"/>
  <c r="CA66" i="7"/>
  <c r="CA69" i="7"/>
  <c r="CA72" i="7"/>
  <c r="CA75" i="7"/>
  <c r="CA78" i="7"/>
  <c r="CA81" i="7"/>
  <c r="CA84" i="7"/>
  <c r="CA87" i="7"/>
  <c r="CA90" i="7"/>
  <c r="CA93" i="7"/>
  <c r="CA96" i="7"/>
  <c r="AT9" i="7"/>
  <c r="AT12" i="7"/>
  <c r="AT15" i="7"/>
  <c r="AT18" i="7"/>
  <c r="AT21" i="7"/>
  <c r="AT24" i="7"/>
  <c r="AT27" i="7"/>
  <c r="AT30" i="7"/>
  <c r="AT33" i="7"/>
  <c r="AT36" i="7"/>
  <c r="AT39" i="7"/>
  <c r="AT42" i="7"/>
  <c r="AT45" i="7"/>
  <c r="AT48" i="7"/>
  <c r="AT51" i="7"/>
  <c r="AT54" i="7"/>
  <c r="AT57" i="7"/>
  <c r="AT60" i="7"/>
  <c r="AT63" i="7"/>
  <c r="AT66" i="7"/>
  <c r="AT69" i="7"/>
  <c r="AT72" i="7"/>
  <c r="AT75" i="7"/>
  <c r="AT78" i="7"/>
  <c r="AT81" i="7"/>
  <c r="AT84" i="7"/>
  <c r="AT87" i="7"/>
  <c r="AT90" i="7"/>
  <c r="AT93" i="7"/>
  <c r="AT96" i="7"/>
  <c r="BK9" i="7"/>
  <c r="BK12" i="7"/>
  <c r="BK15" i="7"/>
  <c r="BK18" i="7"/>
  <c r="BK21" i="7"/>
  <c r="BK24" i="7"/>
  <c r="BK27" i="7"/>
  <c r="BK30" i="7"/>
  <c r="BK33" i="7"/>
  <c r="BK36" i="7"/>
  <c r="BK39" i="7"/>
  <c r="BK42" i="7"/>
  <c r="BK45" i="7"/>
  <c r="BK48" i="7"/>
  <c r="BK51" i="7"/>
  <c r="BK54" i="7"/>
  <c r="BK57" i="7"/>
  <c r="BK60" i="7"/>
  <c r="BK63" i="7"/>
  <c r="BK66" i="7"/>
  <c r="BK69" i="7"/>
  <c r="BK72" i="7"/>
  <c r="BK75" i="7"/>
  <c r="BK78" i="7"/>
  <c r="BK81" i="7"/>
  <c r="BK84" i="7"/>
  <c r="BK87" i="7"/>
  <c r="BK90" i="7"/>
  <c r="BK93" i="7"/>
  <c r="BK96" i="7"/>
  <c r="CC6" i="7"/>
  <c r="BU9" i="7"/>
  <c r="BU12" i="7"/>
  <c r="BU15" i="7"/>
  <c r="BU18" i="7"/>
  <c r="BU21" i="7"/>
  <c r="BU24" i="7"/>
  <c r="BU27" i="7"/>
  <c r="BU30" i="7"/>
  <c r="BU33" i="7"/>
  <c r="BU36" i="7"/>
  <c r="BU39" i="7"/>
  <c r="BU42" i="7"/>
  <c r="BU45" i="7"/>
  <c r="BU48" i="7"/>
  <c r="BU51" i="7"/>
  <c r="BU54" i="7"/>
  <c r="BU57" i="7"/>
  <c r="BU60" i="7"/>
  <c r="BU63" i="7"/>
  <c r="BU66" i="7"/>
  <c r="BU69" i="7"/>
  <c r="BU72" i="7"/>
  <c r="BU75" i="7"/>
  <c r="BU78" i="7"/>
  <c r="BU81" i="7"/>
  <c r="BU84" i="7"/>
  <c r="BU87" i="7"/>
  <c r="BU90" i="7"/>
  <c r="BU93" i="7"/>
  <c r="BU96" i="7"/>
  <c r="BW9" i="7"/>
  <c r="BW12" i="7"/>
  <c r="BW15" i="7"/>
  <c r="BW18" i="7"/>
  <c r="BW21" i="7"/>
  <c r="BW24" i="7"/>
  <c r="BW27" i="7"/>
  <c r="BW30" i="7"/>
  <c r="BW33" i="7"/>
  <c r="BW36" i="7"/>
  <c r="BW39" i="7"/>
  <c r="BW42" i="7"/>
  <c r="BW45" i="7"/>
  <c r="BW48" i="7"/>
  <c r="BW51" i="7"/>
  <c r="BW54" i="7"/>
  <c r="BW57" i="7"/>
  <c r="BW60" i="7"/>
  <c r="BW63" i="7"/>
  <c r="BW66" i="7"/>
  <c r="BW69" i="7"/>
  <c r="BW72" i="7"/>
  <c r="BW75" i="7"/>
  <c r="BW78" i="7"/>
  <c r="BW81" i="7"/>
  <c r="BW84" i="7"/>
  <c r="BW87" i="7"/>
  <c r="BW90" i="7"/>
  <c r="BW93" i="7"/>
  <c r="BW96" i="7"/>
  <c r="BM9" i="7"/>
  <c r="BM12" i="7"/>
  <c r="BM15" i="7"/>
  <c r="BM18" i="7"/>
  <c r="BM21" i="7"/>
  <c r="BM24" i="7"/>
  <c r="BM27" i="7"/>
  <c r="BM30" i="7"/>
  <c r="BM33" i="7"/>
  <c r="BM36" i="7"/>
  <c r="BM39" i="7"/>
  <c r="BM42" i="7"/>
  <c r="BM45" i="7"/>
  <c r="BM48" i="7"/>
  <c r="BM51" i="7"/>
  <c r="BM54" i="7"/>
  <c r="BM57" i="7"/>
  <c r="BM60" i="7"/>
  <c r="BM63" i="7"/>
  <c r="BM66" i="7"/>
  <c r="BM69" i="7"/>
  <c r="BM72" i="7"/>
  <c r="BM75" i="7"/>
  <c r="BM78" i="7"/>
  <c r="BM81" i="7"/>
  <c r="BM84" i="7"/>
  <c r="BM87" i="7"/>
  <c r="BM90" i="7"/>
  <c r="BM93" i="7"/>
  <c r="BM96" i="7"/>
  <c r="AF15" i="7"/>
  <c r="AF18" i="7"/>
  <c r="AF21" i="7"/>
  <c r="BY9" i="7"/>
  <c r="BY12" i="7"/>
  <c r="BY15" i="7"/>
  <c r="BY18" i="7"/>
  <c r="BY21" i="7"/>
  <c r="BY24" i="7"/>
  <c r="BY27" i="7"/>
  <c r="BY30" i="7"/>
  <c r="BY33" i="7"/>
  <c r="BY36" i="7"/>
  <c r="BY39" i="7"/>
  <c r="BY42" i="7"/>
  <c r="BY45" i="7"/>
  <c r="BY48" i="7"/>
  <c r="BY51" i="7"/>
  <c r="BY54" i="7"/>
  <c r="BY57" i="7"/>
  <c r="BY60" i="7"/>
  <c r="BY63" i="7"/>
  <c r="BY66" i="7"/>
  <c r="BY69" i="7"/>
  <c r="BY72" i="7"/>
  <c r="BY75" i="7"/>
  <c r="BY78" i="7"/>
  <c r="BY81" i="7"/>
  <c r="BY84" i="7"/>
  <c r="BY87" i="7"/>
  <c r="BY90" i="7"/>
  <c r="BY93" i="7"/>
  <c r="BY96" i="7"/>
  <c r="CC9" i="7"/>
  <c r="CC12" i="7"/>
  <c r="CC15" i="7"/>
  <c r="CC18" i="7"/>
  <c r="CC21" i="7"/>
  <c r="CC24" i="7"/>
  <c r="CC27" i="7"/>
  <c r="CC30" i="7"/>
  <c r="CC33" i="7"/>
  <c r="CC36" i="7"/>
  <c r="CC39" i="7"/>
  <c r="CC42" i="7"/>
  <c r="CC45" i="7"/>
  <c r="CC48" i="7"/>
  <c r="CC51" i="7"/>
  <c r="CC54" i="7"/>
  <c r="CC57" i="7"/>
  <c r="CC60" i="7"/>
  <c r="CC63" i="7"/>
  <c r="CC66" i="7"/>
  <c r="CC69" i="7"/>
  <c r="CC72" i="7"/>
  <c r="CC75" i="7"/>
  <c r="CC78" i="7"/>
  <c r="CC81" i="7"/>
  <c r="CC84" i="7"/>
  <c r="CC87" i="7"/>
  <c r="CC90" i="7"/>
  <c r="CC93" i="7"/>
  <c r="CC96" i="7"/>
  <c r="BQ9" i="7"/>
  <c r="BQ12" i="7"/>
  <c r="BQ15" i="7"/>
  <c r="BQ18" i="7"/>
  <c r="BQ21" i="7"/>
  <c r="BQ24" i="7"/>
  <c r="BQ27" i="7"/>
  <c r="BQ30" i="7"/>
  <c r="BQ33" i="7"/>
  <c r="BQ36" i="7"/>
  <c r="BQ39" i="7"/>
  <c r="BQ42" i="7"/>
  <c r="BQ45" i="7"/>
  <c r="BQ48" i="7"/>
  <c r="BQ51" i="7"/>
  <c r="BQ54" i="7"/>
  <c r="BQ57" i="7"/>
  <c r="BQ60" i="7"/>
  <c r="BQ63" i="7"/>
  <c r="BQ66" i="7"/>
  <c r="BQ69" i="7"/>
  <c r="BQ72" i="7"/>
  <c r="BQ75" i="7"/>
  <c r="BQ78" i="7"/>
  <c r="BQ81" i="7"/>
  <c r="BQ84" i="7"/>
  <c r="BQ87" i="7"/>
  <c r="BQ90" i="7"/>
  <c r="BQ93" i="7"/>
  <c r="BQ96" i="7"/>
  <c r="CG9" i="7"/>
  <c r="CG12" i="7"/>
  <c r="CG15" i="7"/>
  <c r="CG18" i="7"/>
  <c r="CG21" i="7"/>
  <c r="CG24" i="7"/>
  <c r="CG27" i="7"/>
  <c r="CG30" i="7"/>
  <c r="CG33" i="7"/>
  <c r="CG36" i="7"/>
  <c r="CG39" i="7"/>
  <c r="CG42" i="7"/>
  <c r="CG45" i="7"/>
  <c r="CG48" i="7"/>
  <c r="CG51" i="7"/>
  <c r="CG54" i="7"/>
  <c r="CG57" i="7"/>
  <c r="CG60" i="7"/>
  <c r="CG63" i="7"/>
  <c r="CG66" i="7"/>
  <c r="CG69" i="7"/>
  <c r="CG72" i="7"/>
  <c r="CG75" i="7"/>
  <c r="CG78" i="7"/>
  <c r="CG81" i="7"/>
  <c r="CG84" i="7"/>
  <c r="CG87" i="7"/>
  <c r="CG90" i="7"/>
  <c r="CG93" i="7"/>
  <c r="CG96" i="7"/>
  <c r="H21" i="7"/>
  <c r="AJ24" i="7"/>
  <c r="H18" i="7"/>
  <c r="AJ21" i="7"/>
  <c r="H24" i="7"/>
  <c r="AJ27" i="7"/>
  <c r="AF24" i="7"/>
  <c r="AF27" i="7"/>
  <c r="H27" i="7"/>
  <c r="AJ30" i="7"/>
  <c r="AF30" i="7"/>
  <c r="H30" i="7"/>
  <c r="AJ33" i="7"/>
  <c r="AF33" i="7"/>
  <c r="H33" i="7"/>
  <c r="AJ36" i="7"/>
  <c r="AF36" i="7"/>
  <c r="H36" i="7"/>
  <c r="AJ39" i="7"/>
  <c r="H39" i="7"/>
  <c r="AJ42" i="7"/>
  <c r="AF39" i="7"/>
  <c r="H42" i="7"/>
  <c r="AJ45" i="7"/>
  <c r="AF42" i="7"/>
  <c r="AF45" i="7"/>
  <c r="H45" i="7"/>
  <c r="AJ48" i="7"/>
  <c r="AF48" i="7"/>
  <c r="H48" i="7"/>
  <c r="AJ51" i="7"/>
  <c r="H51" i="7"/>
  <c r="AJ54" i="7"/>
  <c r="AF51" i="7"/>
  <c r="H54" i="7"/>
  <c r="AF54" i="7"/>
  <c r="AJ57" i="7"/>
  <c r="AF57" i="7"/>
  <c r="H57" i="7"/>
  <c r="AJ60" i="7"/>
  <c r="H60" i="7"/>
  <c r="AJ63" i="7"/>
  <c r="AF60" i="7"/>
  <c r="AF63" i="7"/>
  <c r="H63" i="7"/>
  <c r="AJ66" i="7"/>
  <c r="AF66" i="7"/>
  <c r="H66" i="7"/>
  <c r="AJ69" i="7"/>
  <c r="AF69" i="7"/>
  <c r="H69" i="7"/>
  <c r="AJ72" i="7"/>
  <c r="H72" i="7"/>
  <c r="AJ75" i="7"/>
  <c r="AF72" i="7"/>
  <c r="AF75" i="7"/>
  <c r="H78" i="7"/>
  <c r="AJ81" i="7"/>
  <c r="H75" i="7"/>
  <c r="AJ78" i="7"/>
  <c r="AF78" i="7"/>
  <c r="AF81" i="7"/>
  <c r="H81" i="7"/>
  <c r="AJ84" i="7"/>
  <c r="AF84" i="7"/>
  <c r="H84" i="7"/>
  <c r="AJ87" i="7"/>
  <c r="AF87" i="7"/>
  <c r="H87" i="7"/>
  <c r="AJ90" i="7"/>
  <c r="H90" i="7"/>
  <c r="AJ93" i="7"/>
  <c r="AF90" i="7"/>
  <c r="AF93" i="7"/>
  <c r="H93" i="7"/>
  <c r="AJ96" i="7"/>
  <c r="AF96" i="7"/>
  <c r="H96" i="7"/>
  <c r="L31" i="7" l="1"/>
  <c r="N58" i="7"/>
  <c r="N79" i="7"/>
  <c r="P13" i="7"/>
  <c r="P31" i="7"/>
  <c r="J91" i="7"/>
  <c r="L19" i="7"/>
  <c r="N61" i="7"/>
  <c r="V22" i="7"/>
  <c r="X31" i="7"/>
  <c r="Z37" i="7"/>
  <c r="AB76" i="7"/>
  <c r="AF55" i="7"/>
  <c r="L37" i="7"/>
  <c r="P34" i="7"/>
  <c r="AB79" i="7"/>
  <c r="AF58" i="7"/>
  <c r="L40" i="7"/>
  <c r="P55" i="7"/>
  <c r="P64" i="7"/>
  <c r="V49" i="7"/>
  <c r="X46" i="7"/>
  <c r="Z82" i="7"/>
  <c r="AD37" i="7"/>
  <c r="J13" i="7"/>
  <c r="L91" i="7"/>
  <c r="V52" i="7"/>
  <c r="X70" i="7"/>
  <c r="Z91" i="7"/>
  <c r="AD43" i="7"/>
  <c r="J16" i="7"/>
  <c r="L94" i="7"/>
  <c r="AB25" i="7"/>
  <c r="AD88" i="7"/>
  <c r="J31" i="7"/>
  <c r="R40" i="7"/>
  <c r="P61" i="7"/>
  <c r="P22" i="7"/>
  <c r="N55" i="7"/>
  <c r="L88" i="7"/>
  <c r="L25" i="7"/>
  <c r="J64" i="7"/>
  <c r="T13" i="7"/>
  <c r="AF40" i="7"/>
  <c r="AD85" i="7"/>
  <c r="AD19" i="7"/>
  <c r="AB67" i="7"/>
  <c r="AB16" i="7"/>
  <c r="Z76" i="7"/>
  <c r="Z16" i="7"/>
  <c r="X76" i="7"/>
  <c r="X25" i="7"/>
  <c r="V79" i="7"/>
  <c r="V28" i="7"/>
  <c r="P16" i="7"/>
  <c r="N37" i="7"/>
  <c r="L85" i="7"/>
  <c r="L22" i="7"/>
  <c r="J61" i="7"/>
  <c r="R70" i="7"/>
  <c r="AF37" i="7"/>
  <c r="AD79" i="7"/>
  <c r="AD16" i="7"/>
  <c r="AB64" i="7"/>
  <c r="AB13" i="7"/>
  <c r="Z64" i="7"/>
  <c r="Z13" i="7"/>
  <c r="X73" i="7"/>
  <c r="X22" i="7"/>
  <c r="V76" i="7"/>
  <c r="V25" i="7"/>
  <c r="P91" i="7"/>
  <c r="P10" i="7"/>
  <c r="N31" i="7"/>
  <c r="L79" i="7"/>
  <c r="T37" i="7"/>
  <c r="J55" i="7"/>
  <c r="AF88" i="7"/>
  <c r="AF31" i="7"/>
  <c r="AD64" i="7"/>
  <c r="AD10" i="7"/>
  <c r="AB58" i="7"/>
  <c r="Z7" i="7"/>
  <c r="Z58" i="7"/>
  <c r="X7" i="7"/>
  <c r="X67" i="7"/>
  <c r="V7" i="7"/>
  <c r="V70" i="7"/>
  <c r="V19" i="7"/>
  <c r="P82" i="7"/>
  <c r="N7" i="7"/>
  <c r="N25" i="7"/>
  <c r="L76" i="7"/>
  <c r="T19" i="7"/>
  <c r="J49" i="7"/>
  <c r="AF85" i="7"/>
  <c r="AF28" i="7"/>
  <c r="AD61" i="7"/>
  <c r="AB7" i="7"/>
  <c r="AB55" i="7"/>
  <c r="T28" i="7"/>
  <c r="Z55" i="7"/>
  <c r="T91" i="7"/>
  <c r="X64" i="7"/>
  <c r="T88" i="7"/>
  <c r="V67" i="7"/>
  <c r="V16" i="7"/>
  <c r="P79" i="7"/>
  <c r="T43" i="7"/>
  <c r="N22" i="7"/>
  <c r="L73" i="7"/>
  <c r="R85" i="7"/>
  <c r="J46" i="7"/>
  <c r="AF82" i="7"/>
  <c r="AF13" i="7"/>
  <c r="AD58" i="7"/>
  <c r="T82" i="7"/>
  <c r="AB52" i="7"/>
  <c r="T22" i="7"/>
  <c r="Z52" i="7"/>
  <c r="T61" i="7"/>
  <c r="X61" i="7"/>
  <c r="T58" i="7"/>
  <c r="V64" i="7"/>
  <c r="V13" i="7"/>
  <c r="P76" i="7"/>
  <c r="N91" i="7"/>
  <c r="N19" i="7"/>
  <c r="L67" i="7"/>
  <c r="R49" i="7"/>
  <c r="J43" i="7"/>
  <c r="AF79" i="7"/>
  <c r="AF10" i="7"/>
  <c r="AD55" i="7"/>
  <c r="T31" i="7"/>
  <c r="AB49" i="7"/>
  <c r="R94" i="7"/>
  <c r="Z49" i="7"/>
  <c r="T40" i="7"/>
  <c r="X49" i="7"/>
  <c r="R79" i="7"/>
  <c r="V61" i="7"/>
  <c r="V10" i="7"/>
  <c r="P73" i="7"/>
  <c r="N88" i="7"/>
  <c r="N16" i="7"/>
  <c r="L52" i="7"/>
  <c r="R19" i="7"/>
  <c r="J40" i="7"/>
  <c r="AF76" i="7"/>
  <c r="T70" i="7"/>
  <c r="AD52" i="7"/>
  <c r="R22" i="7"/>
  <c r="AB37" i="7"/>
  <c r="R34" i="7"/>
  <c r="Z46" i="7"/>
  <c r="P70" i="7"/>
  <c r="N82" i="7"/>
  <c r="N13" i="7"/>
  <c r="L49" i="7"/>
  <c r="J10" i="7"/>
  <c r="J34" i="7"/>
  <c r="AF61" i="7"/>
  <c r="R73" i="7"/>
  <c r="AD49" i="7"/>
  <c r="AB94" i="7"/>
  <c r="AB34" i="7"/>
  <c r="Z94" i="7"/>
  <c r="Z43" i="7"/>
  <c r="R91" i="7"/>
  <c r="X43" i="7"/>
  <c r="R55" i="7"/>
  <c r="V55" i="7"/>
  <c r="T16" i="7"/>
  <c r="R31" i="7"/>
  <c r="V94" i="7"/>
  <c r="X82" i="7"/>
  <c r="Z85" i="7"/>
  <c r="AB91" i="7"/>
  <c r="AF43" i="7"/>
  <c r="J85" i="7"/>
  <c r="N10" i="7"/>
  <c r="R52" i="7"/>
  <c r="P7" i="7"/>
  <c r="X85" i="7"/>
  <c r="Z88" i="7"/>
  <c r="AD13" i="7"/>
  <c r="AF46" i="7"/>
  <c r="J88" i="7"/>
  <c r="N34" i="7"/>
  <c r="P25" i="7"/>
  <c r="P58" i="7"/>
  <c r="L43" i="7"/>
  <c r="R88" i="7"/>
  <c r="N64" i="7"/>
  <c r="P28" i="7"/>
  <c r="N40" i="7"/>
  <c r="N94" i="7"/>
  <c r="P37" i="7"/>
  <c r="P94" i="7"/>
  <c r="T34" i="7"/>
  <c r="V40" i="7"/>
  <c r="V82" i="7"/>
  <c r="X10" i="7"/>
  <c r="X52" i="7"/>
  <c r="X94" i="7"/>
  <c r="Z25" i="7"/>
  <c r="Z67" i="7"/>
  <c r="T46" i="7"/>
  <c r="AB40" i="7"/>
  <c r="AB82" i="7"/>
  <c r="AD25" i="7"/>
  <c r="AD70" i="7"/>
  <c r="AF16" i="7"/>
  <c r="AF67" i="7"/>
  <c r="J19" i="7"/>
  <c r="J67" i="7"/>
  <c r="T67" i="7"/>
  <c r="L58" i="7"/>
  <c r="R7" i="7"/>
  <c r="N46" i="7"/>
  <c r="R10" i="7"/>
  <c r="P40" i="7"/>
  <c r="T55" i="7"/>
  <c r="V43" i="7"/>
  <c r="V85" i="7"/>
  <c r="X13" i="7"/>
  <c r="X55" i="7"/>
  <c r="R28" i="7"/>
  <c r="Z28" i="7"/>
  <c r="Z70" i="7"/>
  <c r="T64" i="7"/>
  <c r="AB43" i="7"/>
  <c r="AB85" i="7"/>
  <c r="AD28" i="7"/>
  <c r="AD73" i="7"/>
  <c r="AF19" i="7"/>
  <c r="AF70" i="7"/>
  <c r="J22" i="7"/>
  <c r="J70" i="7"/>
  <c r="L10" i="7"/>
  <c r="L61" i="7"/>
  <c r="T25" i="7"/>
  <c r="N49" i="7"/>
  <c r="R46" i="7"/>
  <c r="P49" i="7"/>
  <c r="T94" i="7"/>
  <c r="V46" i="7"/>
  <c r="V88" i="7"/>
  <c r="X16" i="7"/>
  <c r="X58" i="7"/>
  <c r="R58" i="7"/>
  <c r="Z31" i="7"/>
  <c r="Z73" i="7"/>
  <c r="T85" i="7"/>
  <c r="AB46" i="7"/>
  <c r="AB88" i="7"/>
  <c r="AD31" i="7"/>
  <c r="AD76" i="7"/>
  <c r="AF25" i="7"/>
  <c r="AF73" i="7"/>
  <c r="J25" i="7"/>
  <c r="J73" i="7"/>
  <c r="L16" i="7"/>
  <c r="L64" i="7"/>
  <c r="T79" i="7"/>
  <c r="N52" i="7"/>
  <c r="R76" i="7"/>
  <c r="P52" i="7"/>
  <c r="N67" i="7"/>
  <c r="T52" i="7"/>
  <c r="P43" i="7"/>
  <c r="P85" i="7"/>
  <c r="AD7" i="7"/>
  <c r="AF49" i="7"/>
  <c r="AF91" i="7"/>
  <c r="J37" i="7"/>
  <c r="J79" i="7"/>
  <c r="L13" i="7"/>
  <c r="L55" i="7"/>
  <c r="J7" i="7"/>
  <c r="J8" i="7" s="1"/>
  <c r="AL8" i="7" s="1"/>
  <c r="N28" i="7"/>
  <c r="N70" i="7"/>
  <c r="T73" i="7"/>
  <c r="P46" i="7"/>
  <c r="P88" i="7"/>
  <c r="R61" i="7"/>
  <c r="AD40" i="7"/>
  <c r="AD82" i="7"/>
  <c r="AF22" i="7"/>
  <c r="AF64" i="7"/>
  <c r="AF7" i="7"/>
  <c r="J52" i="7"/>
  <c r="J94" i="7"/>
  <c r="L28" i="7"/>
  <c r="L70" i="7"/>
  <c r="T49" i="7"/>
  <c r="N43" i="7"/>
  <c r="N85" i="7"/>
  <c r="P19" i="7"/>
  <c r="I136" i="5"/>
  <c r="E4" i="7"/>
  <c r="D4" i="7" s="1"/>
  <c r="BK8" i="7" l="1"/>
  <c r="H8" i="7"/>
  <c r="L8" i="7" s="1"/>
  <c r="H74" i="7"/>
  <c r="H38" i="7"/>
  <c r="H62" i="7"/>
  <c r="H35" i="7"/>
  <c r="H95" i="7"/>
  <c r="H44" i="7"/>
  <c r="H32" i="7"/>
  <c r="H29" i="7"/>
  <c r="H83" i="7"/>
  <c r="H65" i="7"/>
  <c r="H26" i="7"/>
  <c r="H23" i="7"/>
  <c r="H20" i="7"/>
  <c r="H89" i="7"/>
  <c r="H86" i="7"/>
  <c r="I24" i="5"/>
  <c r="I26" i="5" s="1"/>
  <c r="H17" i="7"/>
  <c r="H77" i="7"/>
  <c r="H68" i="7"/>
  <c r="H41" i="7"/>
  <c r="J2" i="7"/>
  <c r="H92" i="7"/>
  <c r="H11" i="7"/>
  <c r="H53" i="7"/>
  <c r="H14" i="7"/>
  <c r="H47" i="7"/>
  <c r="H59" i="7"/>
  <c r="H56" i="7"/>
  <c r="H80" i="7"/>
  <c r="H71" i="7"/>
  <c r="H50" i="7"/>
  <c r="AN8" i="7" l="1"/>
  <c r="N8" i="7" l="1"/>
  <c r="AP8" i="7" s="1"/>
  <c r="BO8" i="7" s="1"/>
  <c r="BM8" i="7"/>
  <c r="P8" i="7" l="1"/>
  <c r="AR8" i="7" s="1"/>
  <c r="R8" i="7" l="1"/>
  <c r="AT8" i="7" s="1"/>
  <c r="BQ8" i="7"/>
  <c r="T8" i="7" l="1"/>
  <c r="AV8" i="7" s="1"/>
  <c r="BS8" i="7"/>
  <c r="V8" i="7" l="1"/>
  <c r="AX8" i="7" s="1"/>
  <c r="BU8" i="7"/>
  <c r="X8" i="7" l="1"/>
  <c r="AZ8" i="7" s="1"/>
  <c r="BW8" i="7"/>
  <c r="Z8" i="7" l="1"/>
  <c r="BB8" i="7" s="1"/>
  <c r="CA8" i="7" s="1"/>
  <c r="BY8" i="7"/>
  <c r="AB8" i="7" l="1"/>
  <c r="BD8" i="7" s="1"/>
  <c r="AD8" i="7" l="1"/>
  <c r="BF8" i="7" s="1"/>
  <c r="CC8" i="7"/>
  <c r="AF8" i="7" l="1"/>
  <c r="AG8" i="7" s="1"/>
  <c r="B8" i="7" s="1"/>
  <c r="CE8" i="7"/>
  <c r="BH8" i="7" l="1"/>
  <c r="AH8" i="7" l="1"/>
  <c r="AJ11" i="7" s="1"/>
  <c r="C8" i="7"/>
  <c r="BI8" i="7"/>
  <c r="CG8" i="7"/>
  <c r="J11" i="7" l="1"/>
  <c r="AL11" i="7" l="1"/>
  <c r="L11" i="7" l="1"/>
  <c r="BK11" i="7"/>
  <c r="AN11" i="7" l="1"/>
  <c r="N11" i="7" l="1"/>
  <c r="AP11" i="7" s="1"/>
  <c r="BO11" i="7" s="1"/>
  <c r="BM11" i="7"/>
  <c r="P11" i="7" l="1"/>
  <c r="AR11" i="7" s="1"/>
  <c r="R11" i="7" l="1"/>
  <c r="AT11" i="7" s="1"/>
  <c r="BS11" i="7" s="1"/>
  <c r="BQ11" i="7"/>
  <c r="T11" i="7" l="1"/>
  <c r="AV11" i="7" s="1"/>
  <c r="V11" i="7" l="1"/>
  <c r="AX11" i="7" s="1"/>
  <c r="BW11" i="7" s="1"/>
  <c r="BU11" i="7"/>
  <c r="X11" i="7" l="1"/>
  <c r="AZ11" i="7" s="1"/>
  <c r="Z11" i="7" l="1"/>
  <c r="BB11" i="7" s="1"/>
  <c r="BY11" i="7"/>
  <c r="AB11" i="7" l="1"/>
  <c r="BD11" i="7" s="1"/>
  <c r="CC11" i="7" s="1"/>
  <c r="CA11" i="7"/>
  <c r="AD11" i="7" l="1"/>
  <c r="BF11" i="7" s="1"/>
  <c r="CE11" i="7" s="1"/>
  <c r="AF11" i="7" l="1"/>
  <c r="AG11" i="7" s="1"/>
  <c r="B11" i="7" s="1"/>
  <c r="BH11" i="7" l="1"/>
  <c r="CG11" i="7" s="1"/>
  <c r="BI11" i="7" l="1"/>
  <c r="AH11" i="7"/>
  <c r="AJ14" i="7" s="1"/>
  <c r="J14" i="7" s="1"/>
  <c r="AL14" i="7" s="1"/>
  <c r="C11" i="7"/>
  <c r="L14" i="7" l="1"/>
  <c r="AN14" i="7" s="1"/>
  <c r="BK14" i="7"/>
  <c r="N14" i="7" l="1"/>
  <c r="AP14" i="7" s="1"/>
  <c r="BO14" i="7" s="1"/>
  <c r="BM14" i="7"/>
  <c r="P14" i="7" l="1"/>
  <c r="AR14" i="7" s="1"/>
  <c r="BQ14" i="7" s="1"/>
  <c r="R14" i="7" l="1"/>
  <c r="AT14" i="7" s="1"/>
  <c r="BS14" i="7" s="1"/>
  <c r="T14" i="7" l="1"/>
  <c r="AV14" i="7" s="1"/>
  <c r="V14" i="7" l="1"/>
  <c r="AX14" i="7" s="1"/>
  <c r="BU14" i="7"/>
  <c r="X14" i="7" l="1"/>
  <c r="AZ14" i="7" s="1"/>
  <c r="BW14" i="7"/>
  <c r="Z14" i="7" l="1"/>
  <c r="BB14" i="7" s="1"/>
  <c r="BY14" i="7"/>
  <c r="AB14" i="7" l="1"/>
  <c r="BD14" i="7" s="1"/>
  <c r="CC14" i="7" s="1"/>
  <c r="CA14" i="7"/>
  <c r="AD14" i="7" l="1"/>
  <c r="BF14" i="7" s="1"/>
  <c r="CE14" i="7" s="1"/>
  <c r="AF14" i="7" l="1"/>
  <c r="AG14" i="7" s="1"/>
  <c r="B14" i="7" s="1"/>
  <c r="BH14" i="7" l="1"/>
  <c r="CG14" i="7" s="1"/>
  <c r="C14" i="7" l="1"/>
  <c r="AH14" i="7"/>
  <c r="AJ17" i="7" s="1"/>
  <c r="J17" i="7" s="1"/>
  <c r="BI14" i="7"/>
  <c r="AL17" i="7" l="1"/>
  <c r="L17" i="7" l="1"/>
  <c r="BK17" i="7"/>
  <c r="AN17" i="7" l="1"/>
  <c r="N17" i="7" l="1"/>
  <c r="BM17" i="7"/>
  <c r="AP17" i="7" l="1"/>
  <c r="P17" i="7" l="1"/>
  <c r="AR17" i="7" s="1"/>
  <c r="BQ17" i="7" s="1"/>
  <c r="BO17" i="7"/>
  <c r="R17" i="7" l="1"/>
  <c r="AT17" i="7" s="1"/>
  <c r="T17" i="7" l="1"/>
  <c r="AV17" i="7" s="1"/>
  <c r="BU17" i="7" s="1"/>
  <c r="BS17" i="7"/>
  <c r="V17" i="7" l="1"/>
  <c r="AX17" i="7" s="1"/>
  <c r="X17" i="7" l="1"/>
  <c r="AZ17" i="7" s="1"/>
  <c r="BW17" i="7"/>
  <c r="Z17" i="7" l="1"/>
  <c r="BB17" i="7" s="1"/>
  <c r="BY17" i="7"/>
  <c r="AB17" i="7" l="1"/>
  <c r="BD17" i="7" s="1"/>
  <c r="CA17" i="7"/>
  <c r="AD17" i="7" l="1"/>
  <c r="BF17" i="7" s="1"/>
  <c r="CE17" i="7" s="1"/>
  <c r="CC17" i="7"/>
  <c r="AF17" i="7" l="1"/>
  <c r="AG17" i="7" s="1"/>
  <c r="B17" i="7" s="1"/>
  <c r="BH17" i="7" l="1"/>
  <c r="CG17" i="7" s="1"/>
  <c r="BI17" i="7" l="1"/>
  <c r="C17" i="7"/>
  <c r="AH17" i="7"/>
  <c r="AJ20" i="7" s="1"/>
  <c r="J20" i="7" s="1"/>
  <c r="AL20" i="7" s="1"/>
  <c r="BK20" i="7" s="1"/>
  <c r="L20" i="7" l="1"/>
  <c r="AN20" i="7" s="1"/>
  <c r="N20" i="7" l="1"/>
  <c r="AP20" i="7" s="1"/>
  <c r="BM20" i="7"/>
  <c r="P20" i="7" l="1"/>
  <c r="AR20" i="7" s="1"/>
  <c r="BQ20" i="7" s="1"/>
  <c r="BO20" i="7"/>
  <c r="R20" i="7" l="1"/>
  <c r="AT20" i="7" s="1"/>
  <c r="BS20" i="7" s="1"/>
  <c r="T20" i="7" l="1"/>
  <c r="AV20" i="7" s="1"/>
  <c r="BU20" i="7" s="1"/>
  <c r="V20" i="7" l="1"/>
  <c r="AX20" i="7" s="1"/>
  <c r="X20" i="7" l="1"/>
  <c r="AZ20" i="7" s="1"/>
  <c r="BW20" i="7"/>
  <c r="Z20" i="7" l="1"/>
  <c r="BB20" i="7" s="1"/>
  <c r="CA20" i="7" s="1"/>
  <c r="BY20" i="7"/>
  <c r="AB20" i="7" l="1"/>
  <c r="BD20" i="7" s="1"/>
  <c r="CC20" i="7" s="1"/>
  <c r="AD20" i="7" l="1"/>
  <c r="BF20" i="7" s="1"/>
  <c r="CE20" i="7" s="1"/>
  <c r="AF20" i="7" l="1"/>
  <c r="AG20" i="7" s="1"/>
  <c r="B20" i="7" s="1"/>
  <c r="BH20" i="7" l="1"/>
  <c r="CG20" i="7" s="1"/>
  <c r="BI20" i="7" l="1"/>
  <c r="C20" i="7"/>
  <c r="AH20" i="7"/>
  <c r="AJ23" i="7" s="1"/>
  <c r="J23" i="7" s="1"/>
  <c r="AL23" i="7" l="1"/>
  <c r="L23" i="7" l="1"/>
  <c r="AN23" i="7" s="1"/>
  <c r="BK23" i="7"/>
  <c r="N23" i="7" l="1"/>
  <c r="AP23" i="7" s="1"/>
  <c r="BM23" i="7"/>
  <c r="P23" i="7" l="1"/>
  <c r="AR23" i="7" s="1"/>
  <c r="BO23" i="7"/>
  <c r="R23" i="7" l="1"/>
  <c r="AT23" i="7" s="1"/>
  <c r="BS23" i="7" s="1"/>
  <c r="BQ23" i="7"/>
  <c r="T23" i="7" l="1"/>
  <c r="AV23" i="7" s="1"/>
  <c r="BU23" i="7" s="1"/>
  <c r="V23" i="7" l="1"/>
  <c r="AX23" i="7" s="1"/>
  <c r="BW23" i="7" s="1"/>
  <c r="X23" i="7" l="1"/>
  <c r="AZ23" i="7" s="1"/>
  <c r="Z23" i="7" l="1"/>
  <c r="BB23" i="7" s="1"/>
  <c r="BY23" i="7"/>
  <c r="AB23" i="7" l="1"/>
  <c r="BD23" i="7" s="1"/>
  <c r="CA23" i="7"/>
  <c r="AD23" i="7" l="1"/>
  <c r="BF23" i="7" s="1"/>
  <c r="CC23" i="7"/>
  <c r="AF23" i="7" l="1"/>
  <c r="AG23" i="7" s="1"/>
  <c r="B23" i="7" s="1"/>
  <c r="CE23" i="7"/>
  <c r="BH23" i="7" l="1"/>
  <c r="CG23" i="7" s="1"/>
  <c r="C23" i="7" l="1"/>
  <c r="BI23" i="7"/>
  <c r="AH23" i="7"/>
  <c r="AJ26" i="7" s="1"/>
  <c r="J26" i="7" s="1"/>
  <c r="AL26" i="7" s="1"/>
  <c r="L26" i="7" l="1"/>
  <c r="AN26" i="7" s="1"/>
  <c r="BK26" i="7"/>
  <c r="N26" i="7" l="1"/>
  <c r="BM26" i="7"/>
  <c r="AP26" i="7" l="1"/>
  <c r="P26" i="7" l="1"/>
  <c r="AR26" i="7" s="1"/>
  <c r="BO26" i="7"/>
  <c r="R26" i="7" l="1"/>
  <c r="AT26" i="7" s="1"/>
  <c r="BS26" i="7" s="1"/>
  <c r="BQ26" i="7"/>
  <c r="T26" i="7" l="1"/>
  <c r="AV26" i="7" s="1"/>
  <c r="BU26" i="7" s="1"/>
  <c r="V26" i="7" l="1"/>
  <c r="AX26" i="7" s="1"/>
  <c r="BW26" i="7" s="1"/>
  <c r="X26" i="7" l="1"/>
  <c r="AZ26" i="7" s="1"/>
  <c r="BY26" i="7" s="1"/>
  <c r="Z26" i="7" l="1"/>
  <c r="BB26" i="7" s="1"/>
  <c r="CA26" i="7" s="1"/>
  <c r="AB26" i="7" l="1"/>
  <c r="BD26" i="7" s="1"/>
  <c r="AD26" i="7" l="1"/>
  <c r="BF26" i="7" s="1"/>
  <c r="CC26" i="7"/>
  <c r="AF26" i="7" l="1"/>
  <c r="AG26" i="7" s="1"/>
  <c r="B26" i="7" s="1"/>
  <c r="CE26" i="7"/>
  <c r="BH26" i="7" l="1"/>
  <c r="AH26" i="7" s="1"/>
  <c r="AJ29" i="7" s="1"/>
  <c r="CG26" i="7" l="1"/>
  <c r="C26" i="7"/>
  <c r="BI26" i="7"/>
  <c r="J29" i="7"/>
  <c r="AL29" i="7" s="1"/>
  <c r="L29" i="7" l="1"/>
  <c r="AN29" i="7" s="1"/>
  <c r="BM29" i="7" s="1"/>
  <c r="BK29" i="7"/>
  <c r="N29" i="7" l="1"/>
  <c r="AP29" i="7" s="1"/>
  <c r="BO29" i="7" s="1"/>
  <c r="P29" i="7" l="1"/>
  <c r="AR29" i="7" s="1"/>
  <c r="R29" i="7" l="1"/>
  <c r="BQ29" i="7"/>
  <c r="AT29" i="7" l="1"/>
  <c r="T29" i="7" l="1"/>
  <c r="AV29" i="7" s="1"/>
  <c r="BS29" i="7"/>
  <c r="V29" i="7" l="1"/>
  <c r="AX29" i="7" s="1"/>
  <c r="BW29" i="7" s="1"/>
  <c r="BU29" i="7"/>
  <c r="X29" i="7" l="1"/>
  <c r="AZ29" i="7" s="1"/>
  <c r="BY29" i="7" s="1"/>
  <c r="Z29" i="7" l="1"/>
  <c r="BB29" i="7" s="1"/>
  <c r="AB29" i="7" l="1"/>
  <c r="BD29" i="7" s="1"/>
  <c r="CC29" i="7" s="1"/>
  <c r="CA29" i="7"/>
  <c r="AD29" i="7" l="1"/>
  <c r="BF29" i="7" s="1"/>
  <c r="AF29" i="7" l="1"/>
  <c r="AG29" i="7" s="1"/>
  <c r="B29" i="7" s="1"/>
  <c r="CE29" i="7"/>
  <c r="BH29" i="7" l="1"/>
  <c r="AH29" i="7" l="1"/>
  <c r="AJ32" i="7" s="1"/>
  <c r="BI29" i="7"/>
  <c r="C29" i="7"/>
  <c r="CG29" i="7"/>
  <c r="J32" i="7" l="1"/>
  <c r="AL32" i="7" s="1"/>
  <c r="BK32" i="7" s="1"/>
  <c r="L32" i="7" l="1"/>
  <c r="AN32" i="7" s="1"/>
  <c r="N32" i="7" l="1"/>
  <c r="AP32" i="7" s="1"/>
  <c r="BM32" i="7"/>
  <c r="P32" i="7" l="1"/>
  <c r="AR32" i="7" s="1"/>
  <c r="BO32" i="7"/>
  <c r="R32" i="7" l="1"/>
  <c r="AT32" i="7" s="1"/>
  <c r="BQ32" i="7"/>
  <c r="T32" i="7" l="1"/>
  <c r="AV32" i="7" s="1"/>
  <c r="BU32" i="7" s="1"/>
  <c r="BS32" i="7"/>
  <c r="V32" i="7" l="1"/>
  <c r="AX32" i="7" s="1"/>
  <c r="BW32" i="7" s="1"/>
  <c r="X32" i="7" l="1"/>
  <c r="AZ32" i="7" s="1"/>
  <c r="BY32" i="7" s="1"/>
  <c r="Z32" i="7" l="1"/>
  <c r="BB32" i="7" s="1"/>
  <c r="AB32" i="7" l="1"/>
  <c r="BD32" i="7" s="1"/>
  <c r="CA32" i="7"/>
  <c r="AD32" i="7" l="1"/>
  <c r="BF32" i="7" s="1"/>
  <c r="CC32" i="7"/>
  <c r="AF32" i="7" l="1"/>
  <c r="AG32" i="7" s="1"/>
  <c r="B32" i="7" s="1"/>
  <c r="CE32" i="7"/>
  <c r="BH32" i="7" l="1"/>
  <c r="CG32" i="7" s="1"/>
  <c r="C32" i="7" l="1"/>
  <c r="BI32" i="7"/>
  <c r="AH32" i="7"/>
  <c r="AJ35" i="7" s="1"/>
  <c r="J35" i="7" s="1"/>
  <c r="AL35" i="7" s="1"/>
  <c r="BK35" i="7" s="1"/>
  <c r="L35" i="7" l="1"/>
  <c r="AN35" i="7" s="1"/>
  <c r="BM35" i="7" s="1"/>
  <c r="N35" i="7" l="1"/>
  <c r="AP35" i="7" s="1"/>
  <c r="BO35" i="7" s="1"/>
  <c r="P35" i="7" l="1"/>
  <c r="AR35" i="7" s="1"/>
  <c r="R35" i="7" l="1"/>
  <c r="BQ35" i="7"/>
  <c r="AT35" i="7" l="1"/>
  <c r="T35" i="7" l="1"/>
  <c r="AV35" i="7" s="1"/>
  <c r="BS35" i="7"/>
  <c r="V35" i="7" l="1"/>
  <c r="AX35" i="7" s="1"/>
  <c r="BU35" i="7"/>
  <c r="X35" i="7" l="1"/>
  <c r="AZ35" i="7" s="1"/>
  <c r="BW35" i="7"/>
  <c r="Z35" i="7" l="1"/>
  <c r="BB35" i="7" s="1"/>
  <c r="BY35" i="7"/>
  <c r="AB35" i="7" l="1"/>
  <c r="BD35" i="7" s="1"/>
  <c r="CA35" i="7"/>
  <c r="AD35" i="7" l="1"/>
  <c r="BF35" i="7" s="1"/>
  <c r="CC35" i="7"/>
  <c r="AF35" i="7" l="1"/>
  <c r="AG35" i="7" s="1"/>
  <c r="B35" i="7" s="1"/>
  <c r="CE35" i="7"/>
  <c r="BH35" i="7" l="1"/>
  <c r="AH35" i="7" l="1"/>
  <c r="AJ38" i="7" s="1"/>
  <c r="C35" i="7"/>
  <c r="BI35" i="7"/>
  <c r="CG35" i="7"/>
  <c r="J38" i="7" l="1"/>
  <c r="AL38" i="7" s="1"/>
  <c r="BK38" i="7" s="1"/>
  <c r="L38" i="7" l="1"/>
  <c r="AN38" i="7" s="1"/>
  <c r="N38" i="7" l="1"/>
  <c r="AP38" i="7" s="1"/>
  <c r="BO38" i="7" s="1"/>
  <c r="BM38" i="7"/>
  <c r="P38" i="7" l="1"/>
  <c r="AR38" i="7" s="1"/>
  <c r="R38" i="7" l="1"/>
  <c r="BQ38" i="7"/>
  <c r="AT38" i="7" l="1"/>
  <c r="T38" i="7" l="1"/>
  <c r="AV38" i="7" s="1"/>
  <c r="BU38" i="7" s="1"/>
  <c r="BS38" i="7"/>
  <c r="V38" i="7" l="1"/>
  <c r="AX38" i="7" s="1"/>
  <c r="X38" i="7" l="1"/>
  <c r="AZ38" i="7" s="1"/>
  <c r="BY38" i="7" s="1"/>
  <c r="BW38" i="7"/>
  <c r="Z38" i="7" l="1"/>
  <c r="BB38" i="7" s="1"/>
  <c r="AB38" i="7" l="1"/>
  <c r="BD38" i="7" s="1"/>
  <c r="CA38" i="7"/>
  <c r="AD38" i="7" l="1"/>
  <c r="BF38" i="7" s="1"/>
  <c r="CC38" i="7"/>
  <c r="AF38" i="7" l="1"/>
  <c r="AG38" i="7" s="1"/>
  <c r="B38" i="7" s="1"/>
  <c r="CE38" i="7"/>
  <c r="BH38" i="7" l="1"/>
  <c r="CG38" i="7" s="1"/>
  <c r="BI38" i="7" l="1"/>
  <c r="AH38" i="7"/>
  <c r="AJ41" i="7" s="1"/>
  <c r="J41" i="7" s="1"/>
  <c r="AL41" i="7" s="1"/>
  <c r="C38" i="7"/>
  <c r="L41" i="7" l="1"/>
  <c r="AN41" i="7" s="1"/>
  <c r="BK41" i="7"/>
  <c r="N41" i="7" l="1"/>
  <c r="AP41" i="7" s="1"/>
  <c r="BO41" i="7" s="1"/>
  <c r="BM41" i="7"/>
  <c r="P41" i="7" l="1"/>
  <c r="AR41" i="7" s="1"/>
  <c r="R41" i="7" l="1"/>
  <c r="BQ41" i="7"/>
  <c r="AT41" i="7" l="1"/>
  <c r="T41" i="7" l="1"/>
  <c r="AV41" i="7" s="1"/>
  <c r="BS41" i="7"/>
  <c r="V41" i="7" l="1"/>
  <c r="AX41" i="7" s="1"/>
  <c r="BU41" i="7"/>
  <c r="X41" i="7" l="1"/>
  <c r="AZ41" i="7" s="1"/>
  <c r="BW41" i="7"/>
  <c r="Z41" i="7" l="1"/>
  <c r="BB41" i="7" s="1"/>
  <c r="CA41" i="7" s="1"/>
  <c r="BY41" i="7"/>
  <c r="AB41" i="7" l="1"/>
  <c r="BD41" i="7" s="1"/>
  <c r="CC41" i="7" s="1"/>
  <c r="AD41" i="7" l="1"/>
  <c r="BF41" i="7" s="1"/>
  <c r="AF41" i="7" l="1"/>
  <c r="AG41" i="7" s="1"/>
  <c r="B41" i="7" s="1"/>
  <c r="CE41" i="7"/>
  <c r="BH41" i="7" l="1"/>
  <c r="C41" i="7" s="1"/>
  <c r="CG41" i="7" l="1"/>
  <c r="AH41" i="7"/>
  <c r="AJ44" i="7" s="1"/>
  <c r="J44" i="7" s="1"/>
  <c r="AL44" i="7" s="1"/>
  <c r="BK44" i="7" s="1"/>
  <c r="BI41" i="7"/>
  <c r="L44" i="7" l="1"/>
  <c r="AN44" i="7" s="1"/>
  <c r="N44" i="7" l="1"/>
  <c r="AP44" i="7" s="1"/>
  <c r="BM44" i="7"/>
  <c r="P44" i="7" l="1"/>
  <c r="AR44" i="7" s="1"/>
  <c r="BO44" i="7"/>
  <c r="R44" i="7" l="1"/>
  <c r="AT44" i="7" s="1"/>
  <c r="BQ44" i="7"/>
  <c r="T44" i="7" l="1"/>
  <c r="AV44" i="7" s="1"/>
  <c r="BS44" i="7"/>
  <c r="V44" i="7" l="1"/>
  <c r="AX44" i="7" s="1"/>
  <c r="BU44" i="7"/>
  <c r="X44" i="7" l="1"/>
  <c r="AZ44" i="7" s="1"/>
  <c r="BW44" i="7"/>
  <c r="Z44" i="7" l="1"/>
  <c r="BB44" i="7" s="1"/>
  <c r="BY44" i="7"/>
  <c r="AB44" i="7" l="1"/>
  <c r="BD44" i="7" s="1"/>
  <c r="CC44" i="7" s="1"/>
  <c r="CA44" i="7"/>
  <c r="AD44" i="7" l="1"/>
  <c r="BF44" i="7" s="1"/>
  <c r="AF44" i="7" l="1"/>
  <c r="AG44" i="7" s="1"/>
  <c r="B44" i="7" s="1"/>
  <c r="CE44" i="7"/>
  <c r="BH44" i="7" l="1"/>
  <c r="C44" i="7" l="1"/>
  <c r="BI44" i="7"/>
  <c r="AH44" i="7"/>
  <c r="AJ47" i="7" s="1"/>
  <c r="CG44" i="7"/>
  <c r="J47" i="7" l="1"/>
  <c r="AL47" i="7" s="1"/>
  <c r="BK47" i="7" s="1"/>
  <c r="L47" i="7" l="1"/>
  <c r="AN47" i="7" s="1"/>
  <c r="N47" i="7" l="1"/>
  <c r="AP47" i="7" s="1"/>
  <c r="BM47" i="7"/>
  <c r="P47" i="7" l="1"/>
  <c r="AR47" i="7" s="1"/>
  <c r="BO47" i="7"/>
  <c r="R47" i="7" l="1"/>
  <c r="AT47" i="7" s="1"/>
  <c r="BS47" i="7" s="1"/>
  <c r="BQ47" i="7"/>
  <c r="T47" i="7" l="1"/>
  <c r="AV47" i="7" s="1"/>
  <c r="V47" i="7" l="1"/>
  <c r="AX47" i="7" s="1"/>
  <c r="BU47" i="7"/>
  <c r="X47" i="7" l="1"/>
  <c r="AZ47" i="7" s="1"/>
  <c r="BW47" i="7"/>
  <c r="Z47" i="7" l="1"/>
  <c r="BB47" i="7" s="1"/>
  <c r="BY47" i="7"/>
  <c r="AB47" i="7" l="1"/>
  <c r="BD47" i="7" s="1"/>
  <c r="CA47" i="7"/>
  <c r="AD47" i="7" l="1"/>
  <c r="BF47" i="7" s="1"/>
  <c r="CE47" i="7" s="1"/>
  <c r="CC47" i="7"/>
  <c r="AF47" i="7" l="1"/>
  <c r="AG47" i="7" s="1"/>
  <c r="B47" i="7" s="1"/>
  <c r="BH47" i="7" l="1"/>
  <c r="AH47" i="7" s="1"/>
  <c r="AJ50" i="7" s="1"/>
  <c r="CG47" i="7" l="1"/>
  <c r="BI47" i="7"/>
  <c r="C47" i="7"/>
  <c r="J50" i="7"/>
  <c r="AL50" i="7" s="1"/>
  <c r="L50" i="7" l="1"/>
  <c r="AN50" i="7" s="1"/>
  <c r="BK50" i="7"/>
  <c r="N50" i="7" l="1"/>
  <c r="AP50" i="7" s="1"/>
  <c r="BO50" i="7" s="1"/>
  <c r="BM50" i="7"/>
  <c r="P50" i="7" l="1"/>
  <c r="AR50" i="7" s="1"/>
  <c r="R50" i="7" l="1"/>
  <c r="AT50" i="7" s="1"/>
  <c r="BS50" i="7" s="1"/>
  <c r="BQ50" i="7"/>
  <c r="T50" i="7" l="1"/>
  <c r="AV50" i="7" s="1"/>
  <c r="V50" i="7" l="1"/>
  <c r="AX50" i="7" s="1"/>
  <c r="BU50" i="7"/>
  <c r="X50" i="7" l="1"/>
  <c r="AZ50" i="7" s="1"/>
  <c r="BW50" i="7"/>
  <c r="Z50" i="7" l="1"/>
  <c r="BB50" i="7" s="1"/>
  <c r="CA50" i="7" s="1"/>
  <c r="BY50" i="7"/>
  <c r="AB50" i="7" l="1"/>
  <c r="BD50" i="7" s="1"/>
  <c r="CC50" i="7" s="1"/>
  <c r="AD50" i="7" l="1"/>
  <c r="BF50" i="7" s="1"/>
  <c r="AF50" i="7" l="1"/>
  <c r="AG50" i="7" s="1"/>
  <c r="B50" i="7" s="1"/>
  <c r="CE50" i="7"/>
  <c r="BH50" i="7" l="1"/>
  <c r="C50" i="7" s="1"/>
  <c r="CG50" i="7" l="1"/>
  <c r="AH50" i="7"/>
  <c r="AJ53" i="7" s="1"/>
  <c r="J53" i="7" s="1"/>
  <c r="AL53" i="7" s="1"/>
  <c r="BK53" i="7" s="1"/>
  <c r="BI50" i="7"/>
  <c r="L53" i="7" l="1"/>
  <c r="AN53" i="7" s="1"/>
  <c r="N53" i="7" l="1"/>
  <c r="AP53" i="7" s="1"/>
  <c r="BM53" i="7"/>
  <c r="P53" i="7" l="1"/>
  <c r="AR53" i="7" s="1"/>
  <c r="BQ53" i="7" s="1"/>
  <c r="BO53" i="7"/>
  <c r="R53" i="7" l="1"/>
  <c r="AT53" i="7" s="1"/>
  <c r="T53" i="7" l="1"/>
  <c r="AV53" i="7" s="1"/>
  <c r="BS53" i="7"/>
  <c r="V53" i="7" l="1"/>
  <c r="AX53" i="7" s="1"/>
  <c r="BU53" i="7"/>
  <c r="X53" i="7" l="1"/>
  <c r="AZ53" i="7" s="1"/>
  <c r="BW53" i="7"/>
  <c r="Z53" i="7" l="1"/>
  <c r="BB53" i="7" s="1"/>
  <c r="CA53" i="7" s="1"/>
  <c r="BY53" i="7"/>
  <c r="AB53" i="7" l="1"/>
  <c r="BD53" i="7" s="1"/>
  <c r="CC53" i="7" s="1"/>
  <c r="AD53" i="7" l="1"/>
  <c r="BF53" i="7" s="1"/>
  <c r="AF53" i="7" l="1"/>
  <c r="AG53" i="7" s="1"/>
  <c r="B53" i="7" s="1"/>
  <c r="CE53" i="7"/>
  <c r="BH53" i="7" l="1"/>
  <c r="CG53" i="7" s="1"/>
  <c r="AH53" i="7" l="1"/>
  <c r="AJ56" i="7" s="1"/>
  <c r="J56" i="7" s="1"/>
  <c r="C53" i="7"/>
  <c r="BI53" i="7"/>
  <c r="AL56" i="7" l="1"/>
  <c r="BK56" i="7" s="1"/>
  <c r="L56" i="7" l="1"/>
  <c r="AN56" i="7" s="1"/>
  <c r="N56" i="7" s="1"/>
  <c r="BM56" i="7" l="1"/>
  <c r="AP56" i="7"/>
  <c r="P56" i="7" s="1"/>
  <c r="AR56" i="7" s="1"/>
  <c r="BO56" i="7" l="1"/>
  <c r="R56" i="7"/>
  <c r="AT56" i="7" s="1"/>
  <c r="BS56" i="7" s="1"/>
  <c r="BQ56" i="7"/>
  <c r="T56" i="7" l="1"/>
  <c r="AV56" i="7" s="1"/>
  <c r="V56" i="7" l="1"/>
  <c r="AX56" i="7" s="1"/>
  <c r="BU56" i="7"/>
  <c r="X56" i="7" l="1"/>
  <c r="AZ56" i="7" s="1"/>
  <c r="BW56" i="7"/>
  <c r="Z56" i="7" l="1"/>
  <c r="BB56" i="7" s="1"/>
  <c r="BY56" i="7"/>
  <c r="AB56" i="7" l="1"/>
  <c r="BD56" i="7" s="1"/>
  <c r="CC56" i="7" s="1"/>
  <c r="CA56" i="7"/>
  <c r="AD56" i="7" l="1"/>
  <c r="BF56" i="7" s="1"/>
  <c r="CE56" i="7" s="1"/>
  <c r="AF56" i="7" l="1"/>
  <c r="AG56" i="7" s="1"/>
  <c r="B56" i="7" s="1"/>
  <c r="BH56" i="7" l="1"/>
  <c r="BI56" i="7" s="1"/>
  <c r="CG56" i="7" l="1"/>
  <c r="AH56" i="7"/>
  <c r="AJ59" i="7" s="1"/>
  <c r="J59" i="7" s="1"/>
  <c r="AL59" i="7" s="1"/>
  <c r="C56" i="7"/>
  <c r="L59" i="7" l="1"/>
  <c r="AN59" i="7" s="1"/>
  <c r="BK59" i="7"/>
  <c r="N59" i="7" l="1"/>
  <c r="BM59" i="7"/>
  <c r="AP59" i="7" l="1"/>
  <c r="P59" i="7" l="1"/>
  <c r="AR59" i="7" s="1"/>
  <c r="BQ59" i="7" s="1"/>
  <c r="BO59" i="7"/>
  <c r="R59" i="7" l="1"/>
  <c r="AT59" i="7" s="1"/>
  <c r="BS59" i="7" s="1"/>
  <c r="T59" i="7" l="1"/>
  <c r="AV59" i="7" s="1"/>
  <c r="V59" i="7" l="1"/>
  <c r="AX59" i="7" s="1"/>
  <c r="BU59" i="7"/>
  <c r="X59" i="7" l="1"/>
  <c r="AZ59" i="7" s="1"/>
  <c r="BW59" i="7"/>
  <c r="Z59" i="7" l="1"/>
  <c r="BB59" i="7" s="1"/>
  <c r="CA59" i="7" s="1"/>
  <c r="BY59" i="7"/>
  <c r="AB59" i="7" l="1"/>
  <c r="BD59" i="7" s="1"/>
  <c r="CC59" i="7" s="1"/>
  <c r="AD59" i="7" l="1"/>
  <c r="BF59" i="7" s="1"/>
  <c r="AF59" i="7" l="1"/>
  <c r="AG59" i="7" s="1"/>
  <c r="B59" i="7" s="1"/>
  <c r="CE59" i="7"/>
  <c r="BH59" i="7" l="1"/>
  <c r="C59" i="7" s="1"/>
  <c r="CG59" i="7" l="1"/>
  <c r="BI59" i="7"/>
  <c r="AH59" i="7"/>
  <c r="AJ62" i="7" s="1"/>
  <c r="J62" i="7" s="1"/>
  <c r="AL62" i="7" s="1"/>
  <c r="BK62" i="7" s="1"/>
  <c r="L62" i="7" l="1"/>
  <c r="AN62" i="7" s="1"/>
  <c r="N62" i="7" l="1"/>
  <c r="BM62" i="7"/>
  <c r="AP62" i="7" l="1"/>
  <c r="P62" i="7" l="1"/>
  <c r="BO62" i="7"/>
  <c r="AR62" i="7" l="1"/>
  <c r="R62" i="7" l="1"/>
  <c r="AT62" i="7" s="1"/>
  <c r="BQ62" i="7"/>
  <c r="T62" i="7" l="1"/>
  <c r="AV62" i="7" s="1"/>
  <c r="BS62" i="7"/>
  <c r="V62" i="7" l="1"/>
  <c r="AX62" i="7" s="1"/>
  <c r="BU62" i="7"/>
  <c r="X62" i="7" l="1"/>
  <c r="AZ62" i="7" s="1"/>
  <c r="BW62" i="7"/>
  <c r="Z62" i="7" l="1"/>
  <c r="BB62" i="7" s="1"/>
  <c r="BY62" i="7"/>
  <c r="AB62" i="7" l="1"/>
  <c r="BD62" i="7" s="1"/>
  <c r="CC62" i="7" s="1"/>
  <c r="CA62" i="7"/>
  <c r="AD62" i="7" l="1"/>
  <c r="BF62" i="7" s="1"/>
  <c r="AF62" i="7" l="1"/>
  <c r="AG62" i="7" s="1"/>
  <c r="B62" i="7" s="1"/>
  <c r="CE62" i="7"/>
  <c r="BH62" i="7" l="1"/>
  <c r="CG62" i="7" s="1"/>
  <c r="AH62" i="7" l="1"/>
  <c r="AJ65" i="7" s="1"/>
  <c r="J65" i="7" s="1"/>
  <c r="AL65" i="7" s="1"/>
  <c r="BK65" i="7" s="1"/>
  <c r="C62" i="7"/>
  <c r="BI62" i="7"/>
  <c r="L65" i="7" l="1"/>
  <c r="AN65" i="7" s="1"/>
  <c r="N65" i="7" l="1"/>
  <c r="BM65" i="7"/>
  <c r="AP65" i="7" l="1"/>
  <c r="P65" i="7" l="1"/>
  <c r="AR65" i="7" s="1"/>
  <c r="BO65" i="7"/>
  <c r="R65" i="7" l="1"/>
  <c r="AT65" i="7" s="1"/>
  <c r="BQ65" i="7"/>
  <c r="T65" i="7" l="1"/>
  <c r="AV65" i="7" s="1"/>
  <c r="BS65" i="7"/>
  <c r="V65" i="7" l="1"/>
  <c r="AX65" i="7" s="1"/>
  <c r="BU65" i="7"/>
  <c r="X65" i="7" l="1"/>
  <c r="AZ65" i="7" s="1"/>
  <c r="BW65" i="7"/>
  <c r="Z65" i="7" l="1"/>
  <c r="BB65" i="7" s="1"/>
  <c r="BY65" i="7"/>
  <c r="AB65" i="7" l="1"/>
  <c r="BD65" i="7" s="1"/>
  <c r="CA65" i="7"/>
  <c r="AD65" i="7" l="1"/>
  <c r="BF65" i="7" s="1"/>
  <c r="CC65" i="7"/>
  <c r="AF65" i="7" l="1"/>
  <c r="AG65" i="7" s="1"/>
  <c r="B65" i="7" s="1"/>
  <c r="CE65" i="7"/>
  <c r="BH65" i="7" l="1"/>
  <c r="CG65" i="7" s="1"/>
  <c r="C65" i="7" l="1"/>
  <c r="AH65" i="7"/>
  <c r="AJ68" i="7" s="1"/>
  <c r="J68" i="7" s="1"/>
  <c r="BI65" i="7"/>
  <c r="AL68" i="7" l="1"/>
  <c r="L68" i="7" l="1"/>
  <c r="BK68" i="7"/>
  <c r="AN68" i="7" l="1"/>
  <c r="N68" i="7" l="1"/>
  <c r="AP68" i="7" s="1"/>
  <c r="BO68" i="7" s="1"/>
  <c r="BM68" i="7"/>
  <c r="P68" i="7" l="1"/>
  <c r="AR68" i="7" s="1"/>
  <c r="BQ68" i="7" s="1"/>
  <c r="R68" i="7" l="1"/>
  <c r="AT68" i="7" s="1"/>
  <c r="T68" i="7" l="1"/>
  <c r="AV68" i="7" s="1"/>
  <c r="BS68" i="7"/>
  <c r="V68" i="7" l="1"/>
  <c r="AX68" i="7" s="1"/>
  <c r="BU68" i="7"/>
  <c r="X68" i="7" l="1"/>
  <c r="AZ68" i="7" s="1"/>
  <c r="BW68" i="7"/>
  <c r="Z68" i="7" l="1"/>
  <c r="BB68" i="7" s="1"/>
  <c r="CA68" i="7" s="1"/>
  <c r="BY68" i="7"/>
  <c r="AB68" i="7" l="1"/>
  <c r="BD68" i="7" s="1"/>
  <c r="CC68" i="7" s="1"/>
  <c r="AD68" i="7" l="1"/>
  <c r="BF68" i="7" s="1"/>
  <c r="AF68" i="7" l="1"/>
  <c r="AG68" i="7" s="1"/>
  <c r="B68" i="7" s="1"/>
  <c r="CE68" i="7"/>
  <c r="BH68" i="7" l="1"/>
  <c r="CG68" i="7" s="1"/>
  <c r="BI68" i="7" l="1"/>
  <c r="C68" i="7"/>
  <c r="AH68" i="7"/>
  <c r="AJ71" i="7" s="1"/>
  <c r="J71" i="7" s="1"/>
  <c r="AL71" i="7" s="1"/>
  <c r="BK71" i="7" s="1"/>
  <c r="L71" i="7" l="1"/>
  <c r="AN71" i="7" s="1"/>
  <c r="N71" i="7" l="1"/>
  <c r="AP71" i="7" s="1"/>
  <c r="BM71" i="7"/>
  <c r="P71" i="7" l="1"/>
  <c r="AR71" i="7" s="1"/>
  <c r="BQ71" i="7" s="1"/>
  <c r="BO71" i="7"/>
  <c r="R71" i="7" l="1"/>
  <c r="AT71" i="7" s="1"/>
  <c r="BS71" i="7" s="1"/>
  <c r="T71" i="7" l="1"/>
  <c r="AV71" i="7" s="1"/>
  <c r="V71" i="7" l="1"/>
  <c r="AX71" i="7" s="1"/>
  <c r="BU71" i="7"/>
  <c r="X71" i="7" l="1"/>
  <c r="AZ71" i="7" s="1"/>
  <c r="BW71" i="7"/>
  <c r="Z71" i="7" l="1"/>
  <c r="BB71" i="7" s="1"/>
  <c r="BY71" i="7"/>
  <c r="AB71" i="7" l="1"/>
  <c r="BD71" i="7" s="1"/>
  <c r="CA71" i="7"/>
  <c r="AD71" i="7" l="1"/>
  <c r="BF71" i="7" s="1"/>
  <c r="CE71" i="7" s="1"/>
  <c r="CC71" i="7"/>
  <c r="AF71" i="7" l="1"/>
  <c r="AG71" i="7" s="1"/>
  <c r="B71" i="7" s="1"/>
  <c r="BH71" i="7" l="1"/>
  <c r="AH71" i="7" s="1"/>
  <c r="AJ74" i="7" s="1"/>
  <c r="CG71" i="7" l="1"/>
  <c r="C71" i="7"/>
  <c r="BI71" i="7"/>
  <c r="J74" i="7"/>
  <c r="AL74" i="7" l="1"/>
  <c r="L74" i="7" l="1"/>
  <c r="AN74" i="7" s="1"/>
  <c r="BK74" i="7"/>
  <c r="N74" i="7" l="1"/>
  <c r="AP74" i="7" s="1"/>
  <c r="BO74" i="7" s="1"/>
  <c r="BM74" i="7"/>
  <c r="P74" i="7" l="1"/>
  <c r="AR74" i="7" s="1"/>
  <c r="R74" i="7" l="1"/>
  <c r="AT74" i="7" s="1"/>
  <c r="BQ74" i="7"/>
  <c r="T74" i="7" l="1"/>
  <c r="AV74" i="7" s="1"/>
  <c r="BS74" i="7"/>
  <c r="V74" i="7" l="1"/>
  <c r="AX74" i="7" s="1"/>
  <c r="BU74" i="7"/>
  <c r="X74" i="7" l="1"/>
  <c r="AZ74" i="7" s="1"/>
  <c r="BW74" i="7"/>
  <c r="Z74" i="7" l="1"/>
  <c r="BB74" i="7" s="1"/>
  <c r="CA74" i="7" s="1"/>
  <c r="BY74" i="7"/>
  <c r="AB74" i="7" l="1"/>
  <c r="BD74" i="7" s="1"/>
  <c r="AD74" i="7" l="1"/>
  <c r="BF74" i="7" s="1"/>
  <c r="CE74" i="7" s="1"/>
  <c r="CC74" i="7"/>
  <c r="AF74" i="7" l="1"/>
  <c r="AG74" i="7" s="1"/>
  <c r="B74" i="7" s="1"/>
  <c r="BH74" i="7" l="1"/>
  <c r="CG74" i="7" s="1"/>
  <c r="C74" i="7" l="1"/>
  <c r="BI74" i="7"/>
  <c r="AH74" i="7"/>
  <c r="AJ77" i="7" s="1"/>
  <c r="J77" i="7" s="1"/>
  <c r="AL77" i="7" s="1"/>
  <c r="BK77" i="7" s="1"/>
  <c r="L77" i="7" l="1"/>
  <c r="AN77" i="7" s="1"/>
  <c r="N77" i="7" l="1"/>
  <c r="AP77" i="7" s="1"/>
  <c r="BO77" i="7" s="1"/>
  <c r="BM77" i="7"/>
  <c r="P77" i="7" l="1"/>
  <c r="AR77" i="7" s="1"/>
  <c r="BQ77" i="7" s="1"/>
  <c r="R77" i="7" l="1"/>
  <c r="AT77" i="7" s="1"/>
  <c r="BS77" i="7" s="1"/>
  <c r="T77" i="7" l="1"/>
  <c r="AV77" i="7" s="1"/>
  <c r="V77" i="7" l="1"/>
  <c r="AX77" i="7" s="1"/>
  <c r="BU77" i="7"/>
  <c r="X77" i="7" l="1"/>
  <c r="AZ77" i="7" s="1"/>
  <c r="BW77" i="7"/>
  <c r="Z77" i="7" l="1"/>
  <c r="BB77" i="7" s="1"/>
  <c r="BY77" i="7"/>
  <c r="AB77" i="7" l="1"/>
  <c r="BD77" i="7" s="1"/>
  <c r="CC77" i="7" s="1"/>
  <c r="CA77" i="7"/>
  <c r="AD77" i="7" l="1"/>
  <c r="BF77" i="7" s="1"/>
  <c r="CE77" i="7" s="1"/>
  <c r="AF77" i="7" l="1"/>
  <c r="AG77" i="7" s="1"/>
  <c r="B77" i="7" s="1"/>
  <c r="BH77" i="7" l="1"/>
  <c r="AH77" i="7" s="1"/>
  <c r="AJ80" i="7" s="1"/>
  <c r="CG77" i="7" l="1"/>
  <c r="BI77" i="7"/>
  <c r="C77" i="7"/>
  <c r="J80" i="7"/>
  <c r="AL80" i="7" s="1"/>
  <c r="BK80" i="7" s="1"/>
  <c r="L80" i="7" l="1"/>
  <c r="AN80" i="7" s="1"/>
  <c r="BM80" i="7" s="1"/>
  <c r="N80" i="7" l="1"/>
  <c r="AP80" i="7" s="1"/>
  <c r="BO80" i="7" s="1"/>
  <c r="P80" i="7" l="1"/>
  <c r="AR80" i="7" s="1"/>
  <c r="R80" i="7" l="1"/>
  <c r="BQ80" i="7"/>
  <c r="AT80" i="7" l="1"/>
  <c r="T80" i="7" l="1"/>
  <c r="AV80" i="7" s="1"/>
  <c r="BS80" i="7"/>
  <c r="V80" i="7" l="1"/>
  <c r="AX80" i="7" s="1"/>
  <c r="BU80" i="7"/>
  <c r="X80" i="7" l="1"/>
  <c r="AZ80" i="7" s="1"/>
  <c r="BW80" i="7"/>
  <c r="Z80" i="7" l="1"/>
  <c r="BB80" i="7" s="1"/>
  <c r="CA80" i="7" s="1"/>
  <c r="BY80" i="7"/>
  <c r="AB80" i="7" l="1"/>
  <c r="BD80" i="7" s="1"/>
  <c r="AD80" i="7" l="1"/>
  <c r="BF80" i="7" s="1"/>
  <c r="CC80" i="7"/>
  <c r="AF80" i="7" l="1"/>
  <c r="AG80" i="7" s="1"/>
  <c r="B80" i="7" s="1"/>
  <c r="CE80" i="7"/>
  <c r="BH80" i="7" l="1"/>
  <c r="CG80" i="7" s="1"/>
  <c r="C80" i="7" l="1"/>
  <c r="BI80" i="7"/>
  <c r="AH80" i="7"/>
  <c r="AJ83" i="7" s="1"/>
  <c r="J83" i="7" s="1"/>
  <c r="AL83" i="7" s="1"/>
  <c r="L83" i="7" l="1"/>
  <c r="AN83" i="7" s="1"/>
  <c r="BK83" i="7"/>
  <c r="N83" i="7" l="1"/>
  <c r="BM83" i="7"/>
  <c r="AP83" i="7" l="1"/>
  <c r="P83" i="7" l="1"/>
  <c r="AR83" i="7" s="1"/>
  <c r="BQ83" i="7" s="1"/>
  <c r="BO83" i="7"/>
  <c r="R83" i="7" l="1"/>
  <c r="AT83" i="7" s="1"/>
  <c r="BS83" i="7" s="1"/>
  <c r="T83" i="7" l="1"/>
  <c r="AV83" i="7" s="1"/>
  <c r="BU83" i="7" s="1"/>
  <c r="V83" i="7" l="1"/>
  <c r="AX83" i="7" s="1"/>
  <c r="X83" i="7" l="1"/>
  <c r="AZ83" i="7" s="1"/>
  <c r="BW83" i="7"/>
  <c r="Z83" i="7" l="1"/>
  <c r="BB83" i="7" s="1"/>
  <c r="BY83" i="7"/>
  <c r="AB83" i="7" l="1"/>
  <c r="BD83" i="7" s="1"/>
  <c r="CA83" i="7"/>
  <c r="AD83" i="7" l="1"/>
  <c r="BF83" i="7" s="1"/>
  <c r="CC83" i="7"/>
  <c r="AF83" i="7" l="1"/>
  <c r="AG83" i="7" s="1"/>
  <c r="B83" i="7" s="1"/>
  <c r="CE83" i="7"/>
  <c r="BH83" i="7" l="1"/>
  <c r="AH83" i="7" l="1"/>
  <c r="AJ86" i="7" s="1"/>
  <c r="C83" i="7"/>
  <c r="BI83" i="7"/>
  <c r="CG83" i="7"/>
  <c r="J86" i="7" l="1"/>
  <c r="AL86" i="7" l="1"/>
  <c r="L86" i="7" l="1"/>
  <c r="BK86" i="7"/>
  <c r="AN86" i="7" l="1"/>
  <c r="N86" i="7" l="1"/>
  <c r="AP86" i="7" s="1"/>
  <c r="BM86" i="7"/>
  <c r="P86" i="7" l="1"/>
  <c r="AR86" i="7" s="1"/>
  <c r="BQ86" i="7" s="1"/>
  <c r="BO86" i="7"/>
  <c r="R86" i="7" l="1"/>
  <c r="AT86" i="7" s="1"/>
  <c r="T86" i="7" l="1"/>
  <c r="AV86" i="7" s="1"/>
  <c r="BU86" i="7" s="1"/>
  <c r="BS86" i="7"/>
  <c r="V86" i="7" l="1"/>
  <c r="AX86" i="7" s="1"/>
  <c r="X86" i="7" l="1"/>
  <c r="AZ86" i="7" s="1"/>
  <c r="BW86" i="7"/>
  <c r="Z86" i="7" l="1"/>
  <c r="BB86" i="7" s="1"/>
  <c r="BY86" i="7"/>
  <c r="AB86" i="7" l="1"/>
  <c r="BD86" i="7" s="1"/>
  <c r="CC86" i="7" s="1"/>
  <c r="CA86" i="7"/>
  <c r="AD86" i="7" l="1"/>
  <c r="BF86" i="7" s="1"/>
  <c r="CE86" i="7" s="1"/>
  <c r="AF86" i="7" l="1"/>
  <c r="AG86" i="7" s="1"/>
  <c r="B86" i="7" s="1"/>
  <c r="BH86" i="7" l="1"/>
  <c r="CG86" i="7" s="1"/>
  <c r="C86" i="7" l="1"/>
  <c r="BI86" i="7"/>
  <c r="AH86" i="7"/>
  <c r="AJ89" i="7" s="1"/>
  <c r="J89" i="7" s="1"/>
  <c r="AL89" i="7" l="1"/>
  <c r="L89" i="7" l="1"/>
  <c r="BK89" i="7"/>
  <c r="AN89" i="7" l="1"/>
  <c r="N89" i="7" l="1"/>
  <c r="AP89" i="7" s="1"/>
  <c r="BM89" i="7"/>
  <c r="P89" i="7" l="1"/>
  <c r="AR89" i="7" s="1"/>
  <c r="BO89" i="7"/>
  <c r="R89" i="7" l="1"/>
  <c r="AT89" i="7" s="1"/>
  <c r="BQ89" i="7"/>
  <c r="T89" i="7" l="1"/>
  <c r="AV89" i="7" s="1"/>
  <c r="BU89" i="7" s="1"/>
  <c r="BS89" i="7"/>
  <c r="V89" i="7" l="1"/>
  <c r="AX89" i="7" s="1"/>
  <c r="X89" i="7" l="1"/>
  <c r="AZ89" i="7" s="1"/>
  <c r="BY89" i="7" s="1"/>
  <c r="BW89" i="7"/>
  <c r="Z89" i="7" l="1"/>
  <c r="BB89" i="7" s="1"/>
  <c r="CA89" i="7" s="1"/>
  <c r="AB89" i="7" l="1"/>
  <c r="BD89" i="7" s="1"/>
  <c r="AD89" i="7" l="1"/>
  <c r="BF89" i="7" s="1"/>
  <c r="CE89" i="7" s="1"/>
  <c r="CC89" i="7"/>
  <c r="AF89" i="7" l="1"/>
  <c r="AG89" i="7" s="1"/>
  <c r="B89" i="7" s="1"/>
  <c r="BH89" i="7" l="1"/>
  <c r="AH89" i="7" s="1"/>
  <c r="AJ92" i="7" s="1"/>
  <c r="BI89" i="7" l="1"/>
  <c r="CG89" i="7"/>
  <c r="C89" i="7"/>
  <c r="J92" i="7"/>
  <c r="AL92" i="7" s="1"/>
  <c r="BK92" i="7" s="1"/>
  <c r="L92" i="7" l="1"/>
  <c r="AN92" i="7" s="1"/>
  <c r="BM92" i="7" s="1"/>
  <c r="N92" i="7" l="1"/>
  <c r="AP92" i="7" s="1"/>
  <c r="P92" i="7" l="1"/>
  <c r="AR92" i="7" s="1"/>
  <c r="BO92" i="7"/>
  <c r="R92" i="7" l="1"/>
  <c r="AT92" i="7" s="1"/>
  <c r="BS92" i="7" s="1"/>
  <c r="BQ92" i="7"/>
  <c r="T92" i="7" l="1"/>
  <c r="AV92" i="7" s="1"/>
  <c r="V92" i="7" l="1"/>
  <c r="AX92" i="7" s="1"/>
  <c r="BU92" i="7"/>
  <c r="X92" i="7" l="1"/>
  <c r="AZ92" i="7" s="1"/>
  <c r="BW92" i="7"/>
  <c r="Z92" i="7" l="1"/>
  <c r="BB92" i="7" s="1"/>
  <c r="CA92" i="7" s="1"/>
  <c r="BY92" i="7"/>
  <c r="AB92" i="7" l="1"/>
  <c r="BD92" i="7" s="1"/>
  <c r="CC92" i="7" s="1"/>
  <c r="AD92" i="7" l="1"/>
  <c r="BF92" i="7" s="1"/>
  <c r="AF92" i="7" l="1"/>
  <c r="AG92" i="7" s="1"/>
  <c r="B92" i="7" s="1"/>
  <c r="CE92" i="7"/>
  <c r="BH92" i="7" l="1"/>
  <c r="C92" i="7" l="1"/>
  <c r="BI92" i="7"/>
  <c r="AH92" i="7"/>
  <c r="AJ95" i="7" s="1"/>
  <c r="CG92" i="7"/>
  <c r="J95" i="7" l="1"/>
  <c r="AL95" i="7" s="1"/>
  <c r="L95" i="7" l="1"/>
  <c r="AN95" i="7" s="1"/>
  <c r="BM95" i="7" s="1"/>
  <c r="BK95" i="7"/>
  <c r="N95" i="7" l="1"/>
  <c r="AP95" i="7" s="1"/>
  <c r="P95" i="7" l="1"/>
  <c r="AR95" i="7" s="1"/>
  <c r="BQ95" i="7" s="1"/>
  <c r="BO95" i="7"/>
  <c r="R95" i="7" l="1"/>
  <c r="AT95" i="7" l="1"/>
  <c r="T95" i="7" l="1"/>
  <c r="AV95" i="7" s="1"/>
  <c r="BU95" i="7" s="1"/>
  <c r="BS95" i="7"/>
  <c r="V95" i="7" l="1"/>
  <c r="AX95" i="7" s="1"/>
  <c r="X95" i="7" l="1"/>
  <c r="AZ95" i="7" s="1"/>
  <c r="BW95" i="7"/>
  <c r="Z95" i="7" l="1"/>
  <c r="BB95" i="7" s="1"/>
  <c r="BY95" i="7"/>
  <c r="AB95" i="7" l="1"/>
  <c r="BD95" i="7" s="1"/>
  <c r="CA95" i="7"/>
  <c r="AD95" i="7" l="1"/>
  <c r="BF95" i="7" s="1"/>
  <c r="CC95" i="7"/>
  <c r="AF95" i="7" l="1"/>
  <c r="AG95" i="7" s="1"/>
  <c r="B95" i="7" s="1"/>
  <c r="CE95" i="7"/>
  <c r="BH95" i="7" l="1"/>
  <c r="C95" i="7" l="1"/>
  <c r="BI95" i="7"/>
  <c r="AH95" i="7"/>
  <c r="CG95" i="7"/>
</calcChain>
</file>

<file path=xl/sharedStrings.xml><?xml version="1.0" encoding="utf-8"?>
<sst xmlns="http://schemas.openxmlformats.org/spreadsheetml/2006/main" count="505" uniqueCount="147">
  <si>
    <t>Please return this form to:</t>
  </si>
  <si>
    <t>Catholic Development Fund</t>
  </si>
  <si>
    <t>130 Lake Street</t>
  </si>
  <si>
    <t>Cairns QLD 4870</t>
  </si>
  <si>
    <t>Date:</t>
  </si>
  <si>
    <t>Name of Applicant:</t>
  </si>
  <si>
    <t>Address:</t>
  </si>
  <si>
    <t>Email:</t>
  </si>
  <si>
    <t>Name:</t>
  </si>
  <si>
    <t>Phone:</t>
  </si>
  <si>
    <t>APPLICANT DETAILS</t>
  </si>
  <si>
    <t xml:space="preserve">Funded by: </t>
  </si>
  <si>
    <t>Loan</t>
  </si>
  <si>
    <t>$</t>
  </si>
  <si>
    <t>Total</t>
  </si>
  <si>
    <t xml:space="preserve"> </t>
  </si>
  <si>
    <t>Amount of loan:     $</t>
  </si>
  <si>
    <t>Application made on behalf of the borrower by:</t>
  </si>
  <si>
    <t>Signature:</t>
  </si>
  <si>
    <t>Title:</t>
  </si>
  <si>
    <t>Monthly Repayments:  $</t>
  </si>
  <si>
    <t>Annual Repayments:  $</t>
  </si>
  <si>
    <t>Contact person regarding this application:</t>
  </si>
  <si>
    <t>Contact number:</t>
  </si>
  <si>
    <t>Interest</t>
  </si>
  <si>
    <t>Rate</t>
  </si>
  <si>
    <t>Years</t>
  </si>
  <si>
    <t>Nper</t>
  </si>
  <si>
    <t>Total Loan</t>
  </si>
  <si>
    <t>PV</t>
  </si>
  <si>
    <t>Grant</t>
  </si>
  <si>
    <t>Payment</t>
  </si>
  <si>
    <t>Principle</t>
  </si>
  <si>
    <t/>
  </si>
  <si>
    <t>PROPOSED LOAN</t>
  </si>
  <si>
    <t>Loan Term</t>
  </si>
  <si>
    <t>Local contribution</t>
  </si>
  <si>
    <t>Please attach the following information to this application:</t>
  </si>
  <si>
    <t>(yrs)</t>
  </si>
  <si>
    <t>Day</t>
  </si>
  <si>
    <t>Movement</t>
  </si>
  <si>
    <t>Repayment Amount</t>
  </si>
  <si>
    <t>Balance</t>
  </si>
  <si>
    <t>N</t>
  </si>
  <si>
    <t xml:space="preserve">Interest </t>
  </si>
  <si>
    <t>Year</t>
  </si>
  <si>
    <t>Please provide details of any known factors that may affect your ability to service this new loan now or in the future :</t>
  </si>
  <si>
    <t>Monthly Repayments</t>
  </si>
  <si>
    <t>Annual Repayment</t>
  </si>
  <si>
    <t>Account Name</t>
  </si>
  <si>
    <t>Expected Payout Date</t>
  </si>
  <si>
    <t>Purpose of Loan:</t>
  </si>
  <si>
    <t>Total Existing Loans:</t>
  </si>
  <si>
    <t>Acct #</t>
  </si>
  <si>
    <t>Proposed Loan:</t>
  </si>
  <si>
    <t>Total after proposed loan:</t>
  </si>
  <si>
    <t>Projected</t>
  </si>
  <si>
    <t>Savings &amp; Op  &amp; Term Accounts:</t>
  </si>
  <si>
    <t>Average Attendance - ASC</t>
  </si>
  <si>
    <t>Average Attendance - BSC</t>
  </si>
  <si>
    <t>Average Attendance - VAC</t>
  </si>
  <si>
    <t>Current</t>
  </si>
  <si>
    <t>Licence Capacity</t>
  </si>
  <si>
    <t>Please complete white boxes below, sign and date application and return to CDF with required attachments.</t>
  </si>
  <si>
    <t>LOAN APPLICATION</t>
  </si>
  <si>
    <t>q</t>
  </si>
  <si>
    <t>Year to date results (Profit &amp; Loss Statement) - against approved budget (if applicable to your entity)</t>
  </si>
  <si>
    <t xml:space="preserve">Current Statement of Financial Position (Balance Sheet) </t>
  </si>
  <si>
    <t>SIGNATURES</t>
  </si>
  <si>
    <t>OTHER RELEVANT INFORMATION</t>
  </si>
  <si>
    <t>School / College:</t>
  </si>
  <si>
    <t>Enrolment History</t>
  </si>
  <si>
    <t>Enrolment</t>
  </si>
  <si>
    <t>Outside School Hours Care:</t>
  </si>
  <si>
    <t>Parish</t>
  </si>
  <si>
    <t>Fundraising History</t>
  </si>
  <si>
    <t>Event</t>
  </si>
  <si>
    <t>CDF Account Information</t>
  </si>
  <si>
    <t>Existing Loan Accounts:</t>
  </si>
  <si>
    <t>Drawdown Date</t>
  </si>
  <si>
    <t>Original Loan Amount</t>
  </si>
  <si>
    <t>Balance Last EOM</t>
  </si>
  <si>
    <t>Balance Prev  EOM</t>
  </si>
  <si>
    <t>Balance Last  EOY</t>
  </si>
  <si>
    <t>Please provide details on how this loan will be used including a description of the expenditure/project and the expected outcomes/benefits: (Please attach any other information including plans and/or other documents to support your application)</t>
  </si>
  <si>
    <t>Schools/Colleges - Family Debtor Analysis (% of fees/levies collected)</t>
  </si>
  <si>
    <t>OSHC</t>
  </si>
  <si>
    <t>Census</t>
  </si>
  <si>
    <t>OR</t>
  </si>
  <si>
    <t>Drawdown Schedule:</t>
  </si>
  <si>
    <t>Deposit total to Account No:</t>
  </si>
  <si>
    <t>Date</t>
  </si>
  <si>
    <t>Amount</t>
  </si>
  <si>
    <t>Total (to agree to Loan amount)</t>
  </si>
  <si>
    <t>Loan Proceeds Instructions</t>
  </si>
  <si>
    <t>Loan Approved?</t>
  </si>
  <si>
    <t>Yes / No</t>
  </si>
  <si>
    <t>Signed:</t>
  </si>
  <si>
    <t>Name &amp; Title:</t>
  </si>
  <si>
    <t>Approved via:</t>
  </si>
  <si>
    <t>Flying Minute</t>
  </si>
  <si>
    <t>CDF Board meeting</t>
  </si>
  <si>
    <t>Loan Approved / Declined (CDF Office use only)</t>
  </si>
  <si>
    <t>If Declined, Reason:</t>
  </si>
  <si>
    <t>EITHER:</t>
  </si>
  <si>
    <t>(Building projects &gt;$500k only)</t>
  </si>
  <si>
    <t>Deposit</t>
  </si>
  <si>
    <t>Slab</t>
  </si>
  <si>
    <t>Frame</t>
  </si>
  <si>
    <t>Lockup</t>
  </si>
  <si>
    <t>Fitout</t>
  </si>
  <si>
    <t>P/completion</t>
  </si>
  <si>
    <t>Comp Loan redraw?</t>
  </si>
  <si>
    <t>NO</t>
  </si>
  <si>
    <t>YES</t>
  </si>
  <si>
    <t>Balance Last  EOM</t>
  </si>
  <si>
    <t>Total Savings&amp; Chq Accounts:</t>
  </si>
  <si>
    <t>Donation</t>
  </si>
  <si>
    <t>Amount of redraw: $</t>
  </si>
  <si>
    <t xml:space="preserve"> (Computer Loans only)</t>
  </si>
  <si>
    <t>Previous Year/s End results (Profit &amp; Loss Statement; Balance Sheet)</t>
  </si>
  <si>
    <t>Quotes, Building plans or other documents to support your application</t>
  </si>
  <si>
    <t>Total Project Cost:            $</t>
  </si>
  <si>
    <t xml:space="preserve"> * To agree with the total cost above</t>
  </si>
  <si>
    <t xml:space="preserve"> * Include loans, grants, etc</t>
  </si>
  <si>
    <t>Computer Loan:</t>
  </si>
  <si>
    <t>Approved Limit</t>
  </si>
  <si>
    <t>Current balance owing</t>
  </si>
  <si>
    <t>Funds available for redraw</t>
  </si>
  <si>
    <t>Application made on behalf of schools, the following approvals are mandatory:</t>
  </si>
  <si>
    <t>Approval</t>
  </si>
  <si>
    <t>Loan Application Status:</t>
  </si>
  <si>
    <r>
      <t xml:space="preserve">** DOCUMENTS REQUIRED - </t>
    </r>
    <r>
      <rPr>
        <b/>
        <i/>
        <sz val="12"/>
        <color theme="0"/>
        <rFont val="Calibri"/>
        <family val="2"/>
        <scheme val="minor"/>
      </rPr>
      <t>Please attach to application</t>
    </r>
  </si>
  <si>
    <t>Total Interest</t>
  </si>
  <si>
    <t>Total Repayment</t>
  </si>
  <si>
    <t>NB:  Repayments excluding Computer Loan if redraw application</t>
  </si>
  <si>
    <t>Business Manager</t>
  </si>
  <si>
    <t xml:space="preserve">        /     /</t>
  </si>
  <si>
    <t xml:space="preserve">         /      /</t>
  </si>
  <si>
    <t>cdf@cairns.catholic.org.au</t>
  </si>
  <si>
    <t>Principal / Parish Priest / Executive Manager</t>
  </si>
  <si>
    <t>Principal</t>
  </si>
  <si>
    <t>CES Executive Director</t>
  </si>
  <si>
    <t>CES COO/CFO</t>
  </si>
  <si>
    <t>COO Approval Limit</t>
  </si>
  <si>
    <t>Approval Expiry Date (if loan undrawn in 365 days required to reapply):</t>
  </si>
  <si>
    <t>Preliminary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</si>
</sst>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C09]d\ mmmm\ yyyy;@"/>
    <numFmt numFmtId="165" formatCode="&quot;$&quot;#,##0"/>
    <numFmt numFmtId="166" formatCode="_-* #,##0_-;\-* #,##0_-;_-* &quot;-&quot;??_-;_-@_-"/>
    <numFmt numFmtId="167" formatCode="d/mm/yyyy;@"/>
    <numFmt numFmtId="168" formatCode="[$-C09]dd\-mmm\-yy;@"/>
    <numFmt numFmtId="169" formatCode="_-&quot;$&quot;* #,##0_-;\-&quot;$&quot;* #,##0_-;_-&quot;$&quot;* &quot;-&quot;??_-;_-@_-"/>
    <numFmt numFmtId="170" formatCode="[$-409]mmm\-yy;@"/>
    <numFmt numFmtId="171" formatCode="#,##0.00;#,##0.00"/>
  </numFmts>
  <fonts count="32">
    <font>
      <sz val="11"/>
      <color theme="1"/>
      <name val="Calibri"/>
      <family val="2"/>
      <scheme val="minor"/>
    </font>
    <font>
      <sz val="10"/>
      <color theme="1"/>
      <name val="Arial"/>
      <family val="2"/>
    </font>
    <font>
      <u/>
      <sz val="11"/>
      <color theme="10"/>
      <name val="Calibri"/>
      <family val="2"/>
    </font>
    <font>
      <sz val="11"/>
      <color theme="1"/>
      <name val="Calibri"/>
      <family val="2"/>
      <scheme val="minor"/>
    </font>
    <font>
      <sz val="12"/>
      <name val="Arial"/>
      <family val="2"/>
    </font>
    <font>
      <sz val="10"/>
      <name val="Arial"/>
      <family val="2"/>
    </font>
    <font>
      <sz val="11"/>
      <name val="Wingdings"/>
      <charset val="2"/>
    </font>
    <font>
      <sz val="9"/>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sz val="18"/>
      <color theme="1"/>
      <name val="Calibri"/>
      <family val="2"/>
      <scheme val="minor"/>
    </font>
    <font>
      <b/>
      <i/>
      <sz val="13"/>
      <color rgb="FFFF0000"/>
      <name val="Calibri"/>
      <family val="2"/>
      <scheme val="minor"/>
    </font>
    <font>
      <b/>
      <i/>
      <sz val="14"/>
      <color rgb="FFFF0000"/>
      <name val="Calibri"/>
      <family val="2"/>
      <scheme val="minor"/>
    </font>
    <font>
      <i/>
      <sz val="16"/>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i/>
      <sz val="11"/>
      <color theme="1"/>
      <name val="Calibri"/>
      <family val="2"/>
      <scheme val="minor"/>
    </font>
    <font>
      <b/>
      <i/>
      <sz val="12"/>
      <color theme="0"/>
      <name val="Calibri"/>
      <family val="2"/>
      <scheme val="minor"/>
    </font>
    <font>
      <sz val="11"/>
      <name val="Calibri"/>
      <family val="2"/>
      <scheme val="minor"/>
    </font>
    <font>
      <b/>
      <i/>
      <sz val="11"/>
      <name val="Calibri"/>
      <family val="2"/>
      <scheme val="minor"/>
    </font>
    <font>
      <b/>
      <sz val="11"/>
      <name val="Calibri"/>
      <family val="2"/>
      <scheme val="minor"/>
    </font>
    <font>
      <sz val="9"/>
      <name val="Calibri"/>
      <family val="2"/>
      <scheme val="minor"/>
    </font>
    <font>
      <sz val="10"/>
      <name val="Calibri"/>
      <family val="2"/>
      <scheme val="minor"/>
    </font>
    <font>
      <sz val="8"/>
      <color theme="0"/>
      <name val="Calibri"/>
      <family val="2"/>
      <scheme val="minor"/>
    </font>
    <font>
      <sz val="8"/>
      <color theme="1"/>
      <name val="Calibri"/>
      <family val="2"/>
      <scheme val="minor"/>
    </font>
    <font>
      <sz val="8"/>
      <name val="Calibri"/>
      <family val="2"/>
      <scheme val="minor"/>
    </font>
    <font>
      <sz val="8"/>
      <color rgb="FFFF0000"/>
      <name val="Calibri"/>
      <family val="2"/>
      <scheme val="minor"/>
    </font>
    <font>
      <sz val="11"/>
      <color theme="0" tint="-0.14999847407452621"/>
      <name val="Calibri"/>
      <family val="2"/>
      <scheme val="minor"/>
    </font>
    <font>
      <b/>
      <sz val="12"/>
      <color theme="0"/>
      <name val="Calibri"/>
      <family val="2"/>
      <scheme val="minor"/>
    </font>
    <font>
      <sz val="1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2" fillId="0" borderId="0" applyNumberFormat="0" applyFill="0" applyBorder="0" applyAlignment="0" applyProtection="0">
      <alignment vertical="top"/>
      <protection locked="0"/>
    </xf>
    <xf numFmtId="43" fontId="3" fillId="0" borderId="0" applyFont="0" applyFill="0" applyBorder="0" applyAlignment="0" applyProtection="0"/>
    <xf numFmtId="9" fontId="3" fillId="0" borderId="0" applyFont="0" applyFill="0" applyBorder="0" applyAlignment="0" applyProtection="0"/>
    <xf numFmtId="0" fontId="4"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7" fillId="4" borderId="0"/>
  </cellStyleXfs>
  <cellXfs count="147">
    <xf numFmtId="0" fontId="0" fillId="0" borderId="0" xfId="0"/>
    <xf numFmtId="0" fontId="0" fillId="0" borderId="0" xfId="0" applyAlignment="1">
      <alignment horizontal="right"/>
    </xf>
    <xf numFmtId="0" fontId="0" fillId="0" borderId="0" xfId="0" quotePrefix="1"/>
    <xf numFmtId="0" fontId="0" fillId="0" borderId="0" xfId="0" quotePrefix="1" applyAlignment="1">
      <alignment horizontal="right"/>
    </xf>
    <xf numFmtId="0" fontId="0" fillId="0" borderId="0" xfId="0" applyAlignment="1">
      <alignment vertical="center"/>
    </xf>
    <xf numFmtId="0" fontId="0" fillId="2" borderId="0" xfId="0" applyFill="1"/>
    <xf numFmtId="0" fontId="0" fillId="0" borderId="0" xfId="0" applyAlignment="1">
      <alignment horizontal="center"/>
    </xf>
    <xf numFmtId="10" fontId="0" fillId="0" borderId="0" xfId="3" applyNumberFormat="1" applyFont="1"/>
    <xf numFmtId="165" fontId="0" fillId="0" borderId="0" xfId="0" applyNumberFormat="1"/>
    <xf numFmtId="3" fontId="0" fillId="0" borderId="0" xfId="0" applyNumberFormat="1"/>
    <xf numFmtId="1" fontId="0" fillId="0" borderId="1" xfId="0" applyNumberFormat="1" applyBorder="1" applyAlignment="1">
      <alignment horizontal="right"/>
    </xf>
    <xf numFmtId="1" fontId="0" fillId="0" borderId="2" xfId="0" applyNumberFormat="1" applyBorder="1"/>
    <xf numFmtId="1" fontId="0" fillId="0" borderId="3" xfId="0" applyNumberFormat="1" applyBorder="1"/>
    <xf numFmtId="1" fontId="0" fillId="0" borderId="1" xfId="0" applyNumberFormat="1" applyBorder="1" applyAlignment="1">
      <alignment horizontal="left"/>
    </xf>
    <xf numFmtId="165" fontId="0" fillId="0" borderId="2" xfId="0" applyNumberFormat="1" applyBorder="1" applyAlignment="1">
      <alignment horizontal="left"/>
    </xf>
    <xf numFmtId="165" fontId="0" fillId="0" borderId="5" xfId="0" applyNumberFormat="1" applyBorder="1" applyAlignment="1">
      <alignment horizontal="left"/>
    </xf>
    <xf numFmtId="165" fontId="0" fillId="0" borderId="3" xfId="0" applyNumberFormat="1" applyBorder="1" applyAlignment="1">
      <alignment horizontal="center"/>
    </xf>
    <xf numFmtId="168" fontId="20" fillId="0" borderId="1" xfId="0" applyNumberFormat="1" applyFont="1" applyBorder="1"/>
    <xf numFmtId="165" fontId="0" fillId="0" borderId="1" xfId="0" applyNumberFormat="1" applyBorder="1" applyAlignment="1">
      <alignment horizontal="right"/>
    </xf>
    <xf numFmtId="165" fontId="0" fillId="0" borderId="2" xfId="0" applyNumberFormat="1" applyBorder="1" applyAlignment="1">
      <alignment horizontal="right"/>
    </xf>
    <xf numFmtId="170" fontId="0" fillId="0" borderId="1" xfId="0" applyNumberFormat="1" applyBorder="1" applyAlignment="1">
      <alignment horizontal="center"/>
    </xf>
    <xf numFmtId="165" fontId="8" fillId="0" borderId="1" xfId="0" applyNumberFormat="1" applyFont="1" applyBorder="1" applyAlignment="1">
      <alignment horizontal="right"/>
    </xf>
    <xf numFmtId="0" fontId="0" fillId="0" borderId="1" xfId="0" quotePrefix="1" applyBorder="1" applyAlignment="1">
      <alignment horizontal="right"/>
    </xf>
    <xf numFmtId="165" fontId="0" fillId="0" borderId="2" xfId="0" applyNumberFormat="1" applyBorder="1"/>
    <xf numFmtId="165" fontId="0" fillId="0" borderId="3" xfId="0" applyNumberFormat="1" applyBorder="1"/>
    <xf numFmtId="171" fontId="0" fillId="4" borderId="1" xfId="11" applyNumberFormat="1" applyFont="1" applyBorder="1"/>
    <xf numFmtId="0" fontId="0" fillId="0" borderId="1" xfId="0" applyBorder="1" applyAlignment="1">
      <alignment horizontal="right"/>
    </xf>
    <xf numFmtId="2" fontId="0" fillId="0" borderId="0" xfId="0" applyNumberFormat="1"/>
    <xf numFmtId="168" fontId="22" fillId="0" borderId="1" xfId="0" applyNumberFormat="1" applyFont="1" applyBorder="1" applyAlignment="1">
      <alignment horizontal="center"/>
    </xf>
    <xf numFmtId="169" fontId="0" fillId="0" borderId="1" xfId="0" applyNumberFormat="1" applyBorder="1" applyAlignment="1">
      <alignment horizontal="left"/>
    </xf>
    <xf numFmtId="43" fontId="25" fillId="0" borderId="0" xfId="2" applyFont="1"/>
    <xf numFmtId="0" fontId="26" fillId="0" borderId="0" xfId="8" applyFont="1"/>
    <xf numFmtId="0" fontId="26" fillId="0" borderId="0" xfId="4" applyFont="1"/>
    <xf numFmtId="0" fontId="27" fillId="0" borderId="0" xfId="4" applyFont="1"/>
    <xf numFmtId="10" fontId="27" fillId="0" borderId="0" xfId="6" applyNumberFormat="1" applyFont="1"/>
    <xf numFmtId="0" fontId="26" fillId="0" borderId="0" xfId="8" applyFont="1" applyAlignment="1">
      <alignment horizontal="right"/>
    </xf>
    <xf numFmtId="0" fontId="26" fillId="0" borderId="0" xfId="9" applyNumberFormat="1" applyFont="1" applyAlignment="1">
      <alignment horizontal="right"/>
    </xf>
    <xf numFmtId="43" fontId="26" fillId="0" borderId="0" xfId="9" applyFont="1"/>
    <xf numFmtId="0" fontId="27" fillId="0" borderId="0" xfId="8" applyFont="1"/>
    <xf numFmtId="3" fontId="27" fillId="0" borderId="0" xfId="4" applyNumberFormat="1" applyFont="1"/>
    <xf numFmtId="0" fontId="26" fillId="0" borderId="0" xfId="8" quotePrefix="1" applyFont="1" applyAlignment="1">
      <alignment horizontal="right"/>
    </xf>
    <xf numFmtId="0" fontId="26" fillId="0" borderId="0" xfId="9" quotePrefix="1" applyNumberFormat="1" applyFont="1" applyAlignment="1">
      <alignment horizontal="right"/>
    </xf>
    <xf numFmtId="43" fontId="26" fillId="0" borderId="0" xfId="8" applyNumberFormat="1" applyFont="1"/>
    <xf numFmtId="0" fontId="25" fillId="0" borderId="0" xfId="8" applyFont="1"/>
    <xf numFmtId="43" fontId="25" fillId="0" borderId="0" xfId="8" applyNumberFormat="1" applyFont="1"/>
    <xf numFmtId="166" fontId="27" fillId="0" borderId="0" xfId="5" applyNumberFormat="1" applyFont="1"/>
    <xf numFmtId="0" fontId="26" fillId="0" borderId="0" xfId="8" quotePrefix="1" applyFont="1"/>
    <xf numFmtId="0" fontId="27" fillId="0" borderId="0" xfId="8" quotePrefix="1" applyFont="1"/>
    <xf numFmtId="166" fontId="27" fillId="0" borderId="0" xfId="2" applyNumberFormat="1" applyFont="1"/>
    <xf numFmtId="0" fontId="26" fillId="0" borderId="0" xfId="8" applyFont="1" applyAlignment="1">
      <alignment horizontal="center"/>
    </xf>
    <xf numFmtId="14" fontId="26" fillId="0" borderId="0" xfId="8" applyNumberFormat="1" applyFont="1" applyAlignment="1">
      <alignment horizontal="right"/>
    </xf>
    <xf numFmtId="0" fontId="25" fillId="0" borderId="0" xfId="9" applyNumberFormat="1" applyFont="1" applyAlignment="1">
      <alignment horizontal="right"/>
    </xf>
    <xf numFmtId="14" fontId="26" fillId="0" borderId="0" xfId="8" applyNumberFormat="1" applyFont="1"/>
    <xf numFmtId="167" fontId="26" fillId="0" borderId="0" xfId="8" applyNumberFormat="1" applyFont="1"/>
    <xf numFmtId="8" fontId="27" fillId="0" borderId="0" xfId="4" applyNumberFormat="1" applyFont="1"/>
    <xf numFmtId="0" fontId="26" fillId="0" borderId="0" xfId="8" applyFont="1" applyAlignment="1">
      <alignment horizontal="right" wrapText="1"/>
    </xf>
    <xf numFmtId="10" fontId="26" fillId="0" borderId="0" xfId="10" applyNumberFormat="1" applyFont="1"/>
    <xf numFmtId="0" fontId="26" fillId="0" borderId="0" xfId="10" applyNumberFormat="1" applyFont="1"/>
    <xf numFmtId="10" fontId="26" fillId="0" borderId="0" xfId="10" applyNumberFormat="1" applyFont="1" applyAlignment="1">
      <alignment horizontal="right"/>
    </xf>
    <xf numFmtId="0" fontId="26" fillId="5" borderId="0" xfId="8" applyFont="1" applyFill="1"/>
    <xf numFmtId="0" fontId="26" fillId="5" borderId="0" xfId="8" quotePrefix="1" applyFont="1" applyFill="1"/>
    <xf numFmtId="14" fontId="26" fillId="5" borderId="0" xfId="8" applyNumberFormat="1" applyFont="1" applyFill="1" applyAlignment="1">
      <alignment horizontal="right"/>
    </xf>
    <xf numFmtId="10" fontId="26" fillId="5" borderId="0" xfId="10" applyNumberFormat="1" applyFont="1" applyFill="1" applyAlignment="1">
      <alignment horizontal="right"/>
    </xf>
    <xf numFmtId="43" fontId="26" fillId="5" borderId="0" xfId="8" applyNumberFormat="1" applyFont="1" applyFill="1"/>
    <xf numFmtId="0" fontId="26" fillId="6" borderId="0" xfId="8" applyFont="1" applyFill="1"/>
    <xf numFmtId="0" fontId="26" fillId="6" borderId="0" xfId="8" quotePrefix="1" applyFont="1" applyFill="1"/>
    <xf numFmtId="14" fontId="26" fillId="6" borderId="0" xfId="8" applyNumberFormat="1" applyFont="1" applyFill="1" applyAlignment="1">
      <alignment horizontal="right"/>
    </xf>
    <xf numFmtId="10" fontId="26" fillId="6" borderId="0" xfId="10" applyNumberFormat="1" applyFont="1" applyFill="1" applyAlignment="1">
      <alignment horizontal="right"/>
    </xf>
    <xf numFmtId="43" fontId="26" fillId="6" borderId="0" xfId="8" applyNumberFormat="1" applyFont="1" applyFill="1"/>
    <xf numFmtId="43" fontId="26" fillId="6" borderId="0" xfId="9" applyFont="1" applyFill="1"/>
    <xf numFmtId="0" fontId="26" fillId="0" borderId="0" xfId="9" applyNumberFormat="1" applyFont="1" applyFill="1" applyAlignment="1">
      <alignment horizontal="right"/>
    </xf>
    <xf numFmtId="43" fontId="26" fillId="0" borderId="0" xfId="9" applyFont="1" applyFill="1"/>
    <xf numFmtId="3" fontId="8" fillId="0" borderId="0" xfId="0" applyNumberFormat="1" applyFont="1"/>
    <xf numFmtId="166" fontId="28" fillId="3" borderId="0" xfId="9" applyNumberFormat="1" applyFont="1" applyFill="1"/>
    <xf numFmtId="0" fontId="29" fillId="0" borderId="0" xfId="0" applyFont="1"/>
    <xf numFmtId="6" fontId="26" fillId="0" borderId="0" xfId="8" quotePrefix="1" applyNumberFormat="1" applyFont="1"/>
    <xf numFmtId="0" fontId="0" fillId="7" borderId="0" xfId="0" applyFill="1"/>
    <xf numFmtId="0" fontId="0" fillId="7" borderId="0" xfId="0" applyFill="1" applyAlignment="1">
      <alignment horizontal="left"/>
    </xf>
    <xf numFmtId="0" fontId="17" fillId="7" borderId="0" xfId="0" applyFont="1" applyFill="1"/>
    <xf numFmtId="0" fontId="13" fillId="7" borderId="0" xfId="0" applyFont="1" applyFill="1"/>
    <xf numFmtId="0" fontId="14" fillId="7" borderId="0" xfId="0" applyFont="1" applyFill="1"/>
    <xf numFmtId="0" fontId="12" fillId="7" borderId="0" xfId="0" applyFont="1" applyFill="1"/>
    <xf numFmtId="0" fontId="15" fillId="7" borderId="0" xfId="0" applyFont="1" applyFill="1"/>
    <xf numFmtId="0" fontId="16" fillId="7" borderId="0" xfId="0" applyFont="1" applyFill="1"/>
    <xf numFmtId="0" fontId="0" fillId="7" borderId="0" xfId="0" applyFill="1" applyAlignment="1">
      <alignment horizontal="right"/>
    </xf>
    <xf numFmtId="1" fontId="0" fillId="7" borderId="0" xfId="0" applyNumberFormat="1" applyFill="1" applyAlignment="1">
      <alignment horizontal="left"/>
    </xf>
    <xf numFmtId="0" fontId="0" fillId="7" borderId="0" xfId="0" quotePrefix="1" applyFill="1" applyAlignment="1">
      <alignment horizontal="right"/>
    </xf>
    <xf numFmtId="10" fontId="8" fillId="7" borderId="0" xfId="3" applyNumberFormat="1" applyFont="1" applyFill="1" applyAlignment="1"/>
    <xf numFmtId="3" fontId="0" fillId="7" borderId="0" xfId="0" applyNumberFormat="1" applyFill="1" applyAlignment="1">
      <alignment horizontal="left"/>
    </xf>
    <xf numFmtId="0" fontId="9" fillId="7" borderId="0" xfId="0" applyFont="1" applyFill="1"/>
    <xf numFmtId="0" fontId="20" fillId="7" borderId="0" xfId="0" applyFont="1" applyFill="1"/>
    <xf numFmtId="0" fontId="20" fillId="7" borderId="0" xfId="0" applyFont="1" applyFill="1" applyAlignment="1">
      <alignment horizontal="right"/>
    </xf>
    <xf numFmtId="0" fontId="8" fillId="7" borderId="0" xfId="0" applyFont="1" applyFill="1"/>
    <xf numFmtId="0" fontId="21" fillId="7" borderId="0" xfId="0" applyFont="1" applyFill="1" applyAlignment="1">
      <alignment horizontal="left"/>
    </xf>
    <xf numFmtId="0" fontId="22" fillId="7" borderId="0" xfId="0" applyFont="1" applyFill="1"/>
    <xf numFmtId="0" fontId="22" fillId="7" borderId="0" xfId="0" applyFont="1" applyFill="1" applyAlignment="1">
      <alignment horizontal="right"/>
    </xf>
    <xf numFmtId="0" fontId="0" fillId="8" borderId="0" xfId="0" applyFill="1" applyAlignment="1">
      <alignment vertical="center"/>
    </xf>
    <xf numFmtId="0" fontId="11" fillId="8" borderId="0" xfId="0" applyFont="1" applyFill="1" applyAlignment="1">
      <alignment vertical="center"/>
    </xf>
    <xf numFmtId="0" fontId="10" fillId="8" borderId="0" xfId="0" applyFont="1" applyFill="1"/>
    <xf numFmtId="0" fontId="15" fillId="8" borderId="0" xfId="0" applyFont="1" applyFill="1"/>
    <xf numFmtId="0" fontId="0" fillId="8" borderId="0" xfId="0" applyFill="1"/>
    <xf numFmtId="0" fontId="16" fillId="8" borderId="0" xfId="0" applyFont="1" applyFill="1"/>
    <xf numFmtId="0" fontId="9" fillId="8" borderId="0" xfId="0" applyFont="1" applyFill="1"/>
    <xf numFmtId="0" fontId="22" fillId="7" borderId="0" xfId="0" applyFont="1" applyFill="1" applyAlignment="1">
      <alignment horizontal="left"/>
    </xf>
    <xf numFmtId="0" fontId="20" fillId="7" borderId="0" xfId="0" applyFont="1" applyFill="1" applyAlignment="1">
      <alignment horizontal="center" wrapText="1"/>
    </xf>
    <xf numFmtId="165" fontId="0" fillId="7" borderId="0" xfId="0" applyNumberFormat="1" applyFill="1" applyAlignment="1">
      <alignment horizontal="center" wrapText="1"/>
    </xf>
    <xf numFmtId="165" fontId="0" fillId="7" borderId="0" xfId="0" applyNumberFormat="1" applyFill="1" applyAlignment="1">
      <alignment horizontal="right"/>
    </xf>
    <xf numFmtId="168" fontId="20" fillId="7" borderId="0" xfId="0" applyNumberFormat="1" applyFont="1" applyFill="1"/>
    <xf numFmtId="165" fontId="0" fillId="7" borderId="4" xfId="0" applyNumberFormat="1" applyFill="1" applyBorder="1" applyAlignment="1">
      <alignment wrapText="1"/>
    </xf>
    <xf numFmtId="0" fontId="23" fillId="7" borderId="0" xfId="0" applyFont="1" applyFill="1"/>
    <xf numFmtId="0" fontId="20" fillId="7" borderId="4" xfId="0" applyFont="1" applyFill="1" applyBorder="1" applyAlignment="1">
      <alignment wrapText="1"/>
    </xf>
    <xf numFmtId="0" fontId="20" fillId="7" borderId="4" xfId="0" applyFont="1" applyFill="1" applyBorder="1"/>
    <xf numFmtId="0" fontId="9" fillId="7" borderId="4" xfId="0" applyFont="1" applyFill="1" applyBorder="1"/>
    <xf numFmtId="0" fontId="22" fillId="7" borderId="0" xfId="0" applyFont="1" applyFill="1" applyAlignment="1">
      <alignment horizontal="center"/>
    </xf>
    <xf numFmtId="9" fontId="20" fillId="7" borderId="0" xfId="3" applyFont="1" applyFill="1" applyAlignment="1">
      <alignment horizontal="center"/>
    </xf>
    <xf numFmtId="0" fontId="30" fillId="8" borderId="2" xfId="0" applyFont="1" applyFill="1" applyBorder="1"/>
    <xf numFmtId="0" fontId="9" fillId="8" borderId="5" xfId="0" applyFont="1" applyFill="1" applyBorder="1"/>
    <xf numFmtId="0" fontId="9" fillId="8" borderId="3" xfId="0" applyFont="1" applyFill="1" applyBorder="1"/>
    <xf numFmtId="0" fontId="20" fillId="0" borderId="0" xfId="0" applyFont="1"/>
    <xf numFmtId="0" fontId="22" fillId="0" borderId="0" xfId="0" applyFont="1" applyAlignment="1">
      <alignment horizontal="right"/>
    </xf>
    <xf numFmtId="0" fontId="20" fillId="0" borderId="0" xfId="0" applyFont="1" applyAlignment="1">
      <alignment horizontal="left"/>
    </xf>
    <xf numFmtId="0" fontId="20" fillId="0" borderId="4" xfId="0" applyFont="1" applyBorder="1"/>
    <xf numFmtId="0" fontId="20" fillId="0" borderId="7" xfId="0" applyFont="1" applyBorder="1"/>
    <xf numFmtId="0" fontId="22" fillId="0" borderId="0" xfId="0" applyFont="1"/>
    <xf numFmtId="0" fontId="20" fillId="0" borderId="0" xfId="0" applyFont="1" applyAlignment="1">
      <alignment horizontal="center"/>
    </xf>
    <xf numFmtId="0" fontId="22" fillId="0" borderId="4" xfId="0" applyFont="1" applyBorder="1" applyAlignment="1">
      <alignment horizontal="right"/>
    </xf>
    <xf numFmtId="0" fontId="20" fillId="0" borderId="9" xfId="0" applyFont="1" applyBorder="1"/>
    <xf numFmtId="0" fontId="20" fillId="0" borderId="6" xfId="0" applyFont="1" applyBorder="1"/>
    <xf numFmtId="0" fontId="20" fillId="0" borderId="8" xfId="0" applyFont="1" applyBorder="1"/>
    <xf numFmtId="0" fontId="31" fillId="0" borderId="0" xfId="1" quotePrefix="1" applyFont="1" applyAlignment="1" applyProtection="1">
      <alignment horizontal="right"/>
    </xf>
    <xf numFmtId="0" fontId="6" fillId="0" borderId="0" xfId="0" applyFont="1" applyAlignment="1">
      <alignment horizontal="center"/>
    </xf>
    <xf numFmtId="14" fontId="0" fillId="0" borderId="1" xfId="0" quotePrefix="1" applyNumberFormat="1" applyBorder="1" applyAlignment="1">
      <alignment horizontal="center"/>
    </xf>
    <xf numFmtId="0" fontId="24" fillId="7" borderId="0" xfId="0" applyFont="1" applyFill="1" applyAlignment="1">
      <alignment horizontal="center" wrapText="1"/>
    </xf>
    <xf numFmtId="3" fontId="0" fillId="0" borderId="0" xfId="0" applyNumberFormat="1" applyAlignment="1">
      <alignment horizontal="left"/>
    </xf>
    <xf numFmtId="3" fontId="0" fillId="0" borderId="0" xfId="0" applyNumberFormat="1" applyAlignment="1">
      <alignment horizontal="right"/>
    </xf>
    <xf numFmtId="169" fontId="0" fillId="0" borderId="0" xfId="0" applyNumberFormat="1" applyAlignment="1">
      <alignment horizontal="right"/>
    </xf>
    <xf numFmtId="164" fontId="0" fillId="0" borderId="0" xfId="0" applyNumberFormat="1" applyAlignment="1">
      <alignment horizontal="center"/>
    </xf>
    <xf numFmtId="0" fontId="0" fillId="0" borderId="0" xfId="0"/>
    <xf numFmtId="0" fontId="0" fillId="0" borderId="0" xfId="0" applyAlignment="1">
      <alignment horizontal="center"/>
    </xf>
    <xf numFmtId="0" fontId="0" fillId="0" borderId="0" xfId="0" applyAlignment="1">
      <alignment horizontal="left"/>
    </xf>
    <xf numFmtId="3" fontId="8" fillId="0" borderId="0" xfId="0" applyNumberFormat="1" applyFont="1" applyAlignment="1">
      <alignment horizontal="right"/>
    </xf>
    <xf numFmtId="0" fontId="0" fillId="0" borderId="0" xfId="0" applyAlignment="1">
      <alignment horizontal="center" vertical="top" wrapText="1"/>
    </xf>
    <xf numFmtId="0" fontId="18" fillId="0" borderId="0" xfId="0" applyFont="1" applyAlignment="1">
      <alignment horizontal="left" vertical="top" wrapText="1"/>
    </xf>
    <xf numFmtId="0" fontId="0" fillId="7" borderId="0" xfId="0" applyFill="1" applyAlignment="1">
      <alignment horizontal="left" vertical="top" wrapText="1"/>
    </xf>
    <xf numFmtId="1" fontId="0" fillId="0" borderId="0" xfId="0" applyNumberFormat="1" applyAlignment="1">
      <alignment horizontal="left"/>
    </xf>
    <xf numFmtId="0" fontId="2" fillId="0" borderId="0" xfId="1" applyFill="1" applyAlignment="1" applyProtection="1">
      <alignment horizontal="left"/>
    </xf>
    <xf numFmtId="164" fontId="0" fillId="0" borderId="0" xfId="0" applyNumberFormat="1" applyAlignment="1">
      <alignment horizontal="left"/>
    </xf>
  </cellXfs>
  <cellStyles count="12">
    <cellStyle name="Comma" xfId="2" builtinId="3"/>
    <cellStyle name="Comma 2" xfId="5" xr:uid="{00000000-0005-0000-0000-000001000000}"/>
    <cellStyle name="Comma 3" xfId="9" xr:uid="{00000000-0005-0000-0000-000002000000}"/>
    <cellStyle name="Currency 2" xfId="7" xr:uid="{00000000-0005-0000-0000-000003000000}"/>
    <cellStyle name="Hyperlink" xfId="1" builtinId="8"/>
    <cellStyle name="Normal" xfId="0" builtinId="0"/>
    <cellStyle name="Normal 2" xfId="8" xr:uid="{00000000-0005-0000-0000-000006000000}"/>
    <cellStyle name="Normal_Loan Applcn" xfId="11" xr:uid="{00000000-0005-0000-0000-000007000000}"/>
    <cellStyle name="Normal_Redlynch Long Day Care - Version 1" xfId="4" xr:uid="{00000000-0005-0000-0000-000008000000}"/>
    <cellStyle name="Percent" xfId="3" builtinId="5"/>
    <cellStyle name="Percent 2" xfId="6" xr:uid="{00000000-0005-0000-0000-00000A000000}"/>
    <cellStyle name="Percent 3" xfId="10" xr:uid="{00000000-0005-0000-0000-00000B000000}"/>
  </cellStyles>
  <dxfs count="0"/>
  <tableStyles count="0" defaultTableStyle="TableStyleMedium9" defaultPivotStyle="PivotStyleLight16"/>
  <colors>
    <mruColors>
      <color rgb="FFFFFF99"/>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14428</xdr:colOff>
      <xdr:row>0</xdr:row>
      <xdr:rowOff>9525</xdr:rowOff>
    </xdr:from>
    <xdr:to>
      <xdr:col>3</xdr:col>
      <xdr:colOff>301802</xdr:colOff>
      <xdr:row>4</xdr:row>
      <xdr:rowOff>41938</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428" y="9525"/>
          <a:ext cx="1657069" cy="800128"/>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17-03-04/DAC%20Finances/Rebuild/Feasibility%20V3/Labour%20Costs%20-%20Transitional%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our Trans"/>
      <sheetName val="New Bethlehem"/>
      <sheetName val="New Rates"/>
      <sheetName val="Sheet1"/>
      <sheetName val="Roster"/>
      <sheetName val="Rate Table"/>
      <sheetName val="Loadings &amp; Allowanc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df@cairns.catholic.org.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46"/>
  <sheetViews>
    <sheetView showGridLines="0" tabSelected="1" zoomScale="90" zoomScaleNormal="90" workbookViewId="0"/>
  </sheetViews>
  <sheetFormatPr defaultColWidth="9.140625" defaultRowHeight="15"/>
  <cols>
    <col min="1" max="1" width="0.85546875" customWidth="1"/>
    <col min="2" max="2" width="10" customWidth="1"/>
    <col min="3" max="3" width="9.7109375" customWidth="1"/>
    <col min="4" max="4" width="13.5703125" customWidth="1"/>
    <col min="5" max="5" width="11.42578125" customWidth="1"/>
    <col min="6" max="6" width="13.140625" customWidth="1"/>
    <col min="7" max="7" width="12.85546875" customWidth="1"/>
    <col min="8" max="8" width="12.7109375" customWidth="1"/>
    <col min="9" max="9" width="13.140625" customWidth="1"/>
    <col min="10" max="10" width="12.7109375" customWidth="1"/>
    <col min="11" max="11" width="1.7109375" customWidth="1"/>
    <col min="12" max="12" width="11" customWidth="1"/>
    <col min="13" max="13" width="3.7109375" customWidth="1"/>
    <col min="15" max="15" width="12.5703125" bestFit="1" customWidth="1"/>
  </cols>
  <sheetData>
    <row r="1" spans="1:13">
      <c r="H1" s="1" t="s">
        <v>0</v>
      </c>
      <c r="M1" s="1" t="s">
        <v>1</v>
      </c>
    </row>
    <row r="2" spans="1:13">
      <c r="M2" s="1" t="s">
        <v>2</v>
      </c>
    </row>
    <row r="3" spans="1:13">
      <c r="M3" s="1" t="s">
        <v>3</v>
      </c>
    </row>
    <row r="4" spans="1:13">
      <c r="L4" s="2"/>
      <c r="M4" s="129" t="s">
        <v>139</v>
      </c>
    </row>
    <row r="5" spans="1:13" ht="4.5" customHeight="1">
      <c r="L5" s="2"/>
      <c r="M5" s="3"/>
    </row>
    <row r="6" spans="1:13" s="4" customFormat="1" ht="24" customHeight="1">
      <c r="A6" s="98" t="s">
        <v>64</v>
      </c>
      <c r="B6" s="96"/>
      <c r="C6" s="97"/>
      <c r="D6" s="97"/>
      <c r="E6" s="97"/>
      <c r="F6" s="97"/>
      <c r="G6" s="97"/>
      <c r="H6" s="96"/>
      <c r="I6" s="96"/>
      <c r="J6" s="96"/>
      <c r="K6" s="96"/>
      <c r="L6" s="96"/>
      <c r="M6" s="96"/>
    </row>
    <row r="7" spans="1:13" ht="21">
      <c r="A7" s="81" t="s">
        <v>63</v>
      </c>
      <c r="B7" s="79"/>
      <c r="C7" s="80"/>
      <c r="D7" s="80"/>
      <c r="E7" s="80"/>
      <c r="F7" s="76"/>
      <c r="G7" s="76"/>
      <c r="H7" s="76"/>
      <c r="I7" s="76"/>
      <c r="J7" s="76"/>
      <c r="K7" s="76"/>
      <c r="L7" s="76"/>
      <c r="M7" s="76"/>
    </row>
    <row r="8" spans="1:13" ht="18.75">
      <c r="A8" s="99" t="s">
        <v>10</v>
      </c>
      <c r="B8" s="100"/>
      <c r="C8" s="101"/>
      <c r="D8" s="101"/>
      <c r="E8" s="101"/>
      <c r="F8" s="101"/>
      <c r="G8" s="101"/>
      <c r="H8" s="101"/>
      <c r="I8" s="101"/>
      <c r="J8" s="101"/>
      <c r="K8" s="101"/>
      <c r="L8" s="101"/>
      <c r="M8" s="101"/>
    </row>
    <row r="9" spans="1:13" ht="4.5" customHeight="1">
      <c r="A9" s="76"/>
      <c r="B9" s="82"/>
      <c r="C9" s="83"/>
      <c r="D9" s="83"/>
      <c r="E9" s="83"/>
      <c r="F9" s="83"/>
      <c r="G9" s="83"/>
      <c r="H9" s="83"/>
      <c r="I9" s="83"/>
      <c r="J9" s="83"/>
      <c r="K9" s="83"/>
      <c r="L9" s="83"/>
      <c r="M9" s="83"/>
    </row>
    <row r="10" spans="1:13" ht="15" customHeight="1">
      <c r="A10" s="76"/>
      <c r="B10" s="76" t="s">
        <v>5</v>
      </c>
      <c r="C10" s="76"/>
      <c r="D10" s="139"/>
      <c r="E10" s="139"/>
      <c r="F10" s="139"/>
      <c r="G10" s="139"/>
      <c r="H10" s="139"/>
      <c r="I10" s="139"/>
      <c r="J10" s="139"/>
      <c r="K10" s="139"/>
      <c r="L10" s="139"/>
      <c r="M10" s="76"/>
    </row>
    <row r="11" spans="1:13" ht="4.5" customHeight="1">
      <c r="A11" s="76"/>
      <c r="B11" s="76"/>
      <c r="C11" s="76"/>
      <c r="D11" s="76"/>
      <c r="E11" s="76"/>
      <c r="F11" s="76"/>
      <c r="G11" s="76"/>
      <c r="H11" s="76"/>
      <c r="I11" s="76"/>
      <c r="J11" s="76"/>
      <c r="K11" s="76"/>
      <c r="L11" s="76"/>
      <c r="M11" s="76"/>
    </row>
    <row r="12" spans="1:13">
      <c r="A12" s="76"/>
      <c r="B12" s="76" t="s">
        <v>6</v>
      </c>
      <c r="C12" s="139"/>
      <c r="D12" s="139"/>
      <c r="E12" s="139"/>
      <c r="F12" s="139"/>
      <c r="G12" s="139"/>
      <c r="H12" s="139"/>
      <c r="I12" s="139"/>
      <c r="J12" s="139"/>
      <c r="K12" s="139"/>
      <c r="L12" s="139"/>
      <c r="M12" s="76"/>
    </row>
    <row r="13" spans="1:13" ht="4.5" customHeight="1">
      <c r="A13" s="76"/>
      <c r="B13" s="76"/>
      <c r="C13" s="76"/>
      <c r="D13" s="76"/>
      <c r="E13" s="76"/>
      <c r="F13" s="76"/>
      <c r="G13" s="76"/>
      <c r="H13" s="76"/>
      <c r="I13" s="76"/>
      <c r="J13" s="76"/>
      <c r="K13" s="76"/>
      <c r="L13" s="76"/>
      <c r="M13" s="76"/>
    </row>
    <row r="14" spans="1:13">
      <c r="A14" s="76"/>
      <c r="B14" s="76" t="s">
        <v>9</v>
      </c>
      <c r="C14" s="144"/>
      <c r="D14" s="144"/>
      <c r="E14" s="144"/>
      <c r="F14" s="144"/>
      <c r="G14" s="84" t="s">
        <v>7</v>
      </c>
      <c r="H14" s="145"/>
      <c r="I14" s="139"/>
      <c r="J14" s="139"/>
      <c r="K14" s="139"/>
      <c r="L14" s="139"/>
      <c r="M14" s="76"/>
    </row>
    <row r="15" spans="1:13" ht="4.5" customHeight="1">
      <c r="A15" s="76"/>
      <c r="B15" s="76"/>
      <c r="C15" s="76"/>
      <c r="D15" s="76"/>
      <c r="E15" s="76"/>
      <c r="F15" s="76"/>
      <c r="G15" s="84"/>
      <c r="H15" s="76"/>
      <c r="I15" s="76"/>
      <c r="J15" s="76"/>
      <c r="K15" s="76"/>
      <c r="L15" s="76"/>
      <c r="M15" s="76"/>
    </row>
    <row r="16" spans="1:13">
      <c r="A16" s="76"/>
      <c r="B16" s="77"/>
      <c r="C16" s="77" t="s">
        <v>140</v>
      </c>
      <c r="D16" s="76"/>
      <c r="E16" s="76"/>
      <c r="F16" s="76"/>
      <c r="G16" s="76"/>
      <c r="H16" s="76" t="s">
        <v>136</v>
      </c>
      <c r="I16" s="76"/>
      <c r="J16" s="76"/>
      <c r="K16" s="76"/>
      <c r="L16" s="76"/>
      <c r="M16" s="76"/>
    </row>
    <row r="17" spans="1:15" ht="4.5" customHeight="1">
      <c r="A17" s="76"/>
      <c r="B17" s="78"/>
      <c r="C17" s="78"/>
      <c r="D17" s="78"/>
      <c r="E17" s="78"/>
      <c r="F17" s="78"/>
      <c r="G17" s="84"/>
      <c r="H17" s="76"/>
      <c r="I17" s="76"/>
      <c r="J17" s="76"/>
      <c r="K17" s="76"/>
      <c r="L17" s="76"/>
      <c r="M17" s="76"/>
    </row>
    <row r="18" spans="1:15">
      <c r="A18" s="76"/>
      <c r="B18" s="76" t="s">
        <v>8</v>
      </c>
      <c r="C18" s="139"/>
      <c r="D18" s="139"/>
      <c r="E18" s="139"/>
      <c r="F18" s="139"/>
      <c r="G18" s="84" t="s">
        <v>8</v>
      </c>
      <c r="H18" s="139"/>
      <c r="I18" s="139"/>
      <c r="J18" s="139"/>
      <c r="K18" s="139"/>
      <c r="L18" s="139"/>
      <c r="M18" s="76"/>
    </row>
    <row r="19" spans="1:15" ht="6" customHeight="1">
      <c r="A19" s="76"/>
      <c r="B19" s="76"/>
      <c r="C19" s="76"/>
      <c r="D19" s="76"/>
      <c r="E19" s="76"/>
      <c r="F19" s="76"/>
      <c r="G19" s="84"/>
      <c r="H19" s="76"/>
      <c r="I19" s="76"/>
      <c r="J19" s="76"/>
      <c r="K19" s="76"/>
      <c r="L19" s="76"/>
      <c r="M19" s="76"/>
    </row>
    <row r="20" spans="1:15" ht="18.75">
      <c r="A20" s="99" t="s">
        <v>34</v>
      </c>
      <c r="B20" s="102"/>
      <c r="C20" s="102"/>
      <c r="D20" s="102"/>
      <c r="E20" s="102"/>
      <c r="F20" s="102"/>
      <c r="G20" s="102"/>
      <c r="H20" s="102"/>
      <c r="I20" s="102"/>
      <c r="J20" s="102"/>
      <c r="K20" s="102"/>
      <c r="L20" s="102"/>
      <c r="M20" s="102"/>
    </row>
    <row r="21" spans="1:15" ht="8.1" customHeight="1">
      <c r="A21" s="76"/>
      <c r="B21" s="76"/>
      <c r="C21" s="76"/>
      <c r="D21" s="76"/>
      <c r="E21" s="76"/>
      <c r="F21" s="76"/>
      <c r="G21" s="76"/>
      <c r="H21" s="76"/>
      <c r="I21" s="76"/>
      <c r="J21" s="76"/>
      <c r="K21" s="76"/>
      <c r="L21" s="76"/>
      <c r="M21" s="76"/>
    </row>
    <row r="22" spans="1:15">
      <c r="A22" s="76"/>
      <c r="B22" s="76" t="s">
        <v>118</v>
      </c>
      <c r="C22" s="76"/>
      <c r="D22" s="140"/>
      <c r="E22" s="140"/>
      <c r="F22" s="76" t="s">
        <v>119</v>
      </c>
      <c r="G22" s="76"/>
      <c r="H22" s="76"/>
      <c r="I22" s="84" t="s">
        <v>131</v>
      </c>
      <c r="J22" s="6" t="s">
        <v>146</v>
      </c>
      <c r="K22" s="76"/>
      <c r="L22" s="76" t="s">
        <v>130</v>
      </c>
      <c r="M22" s="76"/>
    </row>
    <row r="23" spans="1:15" ht="8.1" customHeight="1">
      <c r="A23" s="76"/>
      <c r="B23" s="76"/>
      <c r="C23" s="76"/>
      <c r="D23" s="76"/>
      <c r="E23" s="76"/>
      <c r="F23" s="76"/>
      <c r="G23" s="76"/>
      <c r="H23" s="76"/>
      <c r="I23" s="76"/>
      <c r="J23" s="76"/>
      <c r="K23" s="76"/>
      <c r="L23" s="76"/>
      <c r="M23" s="76"/>
    </row>
    <row r="24" spans="1:15">
      <c r="A24" s="76"/>
      <c r="B24" s="76" t="s">
        <v>16</v>
      </c>
      <c r="C24" s="76"/>
      <c r="D24" s="140"/>
      <c r="E24" s="140"/>
      <c r="F24" s="76"/>
      <c r="G24" s="84"/>
      <c r="H24" s="84" t="s">
        <v>20</v>
      </c>
      <c r="I24" s="72">
        <f>+'Loan Calc'!D4</f>
        <v>0</v>
      </c>
      <c r="J24" s="76"/>
      <c r="K24" s="76"/>
      <c r="L24" s="76"/>
      <c r="M24" s="76"/>
    </row>
    <row r="25" spans="1:15" ht="4.5" customHeight="1">
      <c r="A25" s="76"/>
      <c r="B25" s="76"/>
      <c r="C25" s="76"/>
      <c r="D25" s="76"/>
      <c r="E25" s="76"/>
      <c r="F25" s="76"/>
      <c r="G25" s="76"/>
      <c r="H25" s="76"/>
      <c r="I25" s="76"/>
      <c r="J25" s="76"/>
      <c r="K25" s="76"/>
      <c r="L25" s="76"/>
      <c r="M25" s="76"/>
    </row>
    <row r="26" spans="1:15" ht="15" customHeight="1">
      <c r="A26" s="76"/>
      <c r="B26" s="76" t="s">
        <v>35</v>
      </c>
      <c r="C26" s="76"/>
      <c r="D26" s="140">
        <v>10</v>
      </c>
      <c r="E26" s="140"/>
      <c r="F26" s="85" t="s">
        <v>38</v>
      </c>
      <c r="G26" s="76"/>
      <c r="H26" s="84" t="s">
        <v>21</v>
      </c>
      <c r="I26" s="72">
        <f>+I24*12</f>
        <v>0</v>
      </c>
      <c r="J26" s="84" t="s">
        <v>44</v>
      </c>
      <c r="K26" s="86"/>
      <c r="L26" s="87">
        <v>6.6000000000000003E-2</v>
      </c>
      <c r="M26" s="76"/>
      <c r="O26" s="7"/>
    </row>
    <row r="27" spans="1:15" ht="4.5" customHeight="1">
      <c r="A27" s="76"/>
      <c r="B27" s="76"/>
      <c r="C27" s="76"/>
      <c r="D27" s="76"/>
      <c r="E27" s="76"/>
      <c r="F27" s="76"/>
      <c r="G27" s="76"/>
      <c r="H27" s="76"/>
      <c r="I27" s="76"/>
      <c r="J27" s="76"/>
      <c r="K27" s="76"/>
      <c r="L27" s="76"/>
      <c r="M27" s="76"/>
    </row>
    <row r="28" spans="1:15" ht="30" customHeight="1">
      <c r="A28" s="76"/>
      <c r="B28" s="143" t="s">
        <v>84</v>
      </c>
      <c r="C28" s="143"/>
      <c r="D28" s="143"/>
      <c r="E28" s="143"/>
      <c r="F28" s="143"/>
      <c r="G28" s="143"/>
      <c r="H28" s="143"/>
      <c r="I28" s="143"/>
      <c r="J28" s="143"/>
      <c r="K28" s="143"/>
      <c r="L28" s="143"/>
      <c r="M28" s="76"/>
    </row>
    <row r="29" spans="1:15" ht="4.5" customHeight="1">
      <c r="A29" s="76"/>
      <c r="B29" s="76"/>
      <c r="C29" s="76"/>
      <c r="D29" s="76"/>
      <c r="E29" s="76"/>
      <c r="F29" s="76"/>
      <c r="G29" s="76"/>
      <c r="H29" s="76"/>
      <c r="I29" s="76"/>
      <c r="J29" s="76"/>
      <c r="K29" s="76"/>
      <c r="L29" s="76"/>
      <c r="M29" s="76"/>
    </row>
    <row r="30" spans="1:15" ht="15" customHeight="1">
      <c r="A30" s="76"/>
      <c r="B30" s="142"/>
      <c r="C30" s="142"/>
      <c r="D30" s="142"/>
      <c r="E30" s="142"/>
      <c r="F30" s="142"/>
      <c r="G30" s="142"/>
      <c r="H30" s="142"/>
      <c r="I30" s="142"/>
      <c r="J30" s="142"/>
      <c r="K30" s="142"/>
      <c r="L30" s="142"/>
      <c r="M30" s="76"/>
    </row>
    <row r="31" spans="1:15">
      <c r="A31" s="76"/>
      <c r="B31" s="142"/>
      <c r="C31" s="142"/>
      <c r="D31" s="142"/>
      <c r="E31" s="142"/>
      <c r="F31" s="142"/>
      <c r="G31" s="142"/>
      <c r="H31" s="142"/>
      <c r="I31" s="142"/>
      <c r="J31" s="142"/>
      <c r="K31" s="142"/>
      <c r="L31" s="142"/>
      <c r="M31" s="76"/>
    </row>
    <row r="32" spans="1:15">
      <c r="A32" s="76"/>
      <c r="B32" s="142"/>
      <c r="C32" s="142"/>
      <c r="D32" s="142"/>
      <c r="E32" s="142"/>
      <c r="F32" s="142"/>
      <c r="G32" s="142"/>
      <c r="H32" s="142"/>
      <c r="I32" s="142"/>
      <c r="J32" s="142"/>
      <c r="K32" s="142"/>
      <c r="L32" s="142"/>
      <c r="M32" s="76"/>
    </row>
    <row r="33" spans="1:13" ht="15" customHeight="1">
      <c r="A33" s="76"/>
      <c r="B33" s="143" t="s">
        <v>46</v>
      </c>
      <c r="C33" s="143"/>
      <c r="D33" s="143"/>
      <c r="E33" s="143"/>
      <c r="F33" s="143"/>
      <c r="G33" s="143"/>
      <c r="H33" s="143"/>
      <c r="I33" s="143"/>
      <c r="J33" s="143"/>
      <c r="K33" s="143"/>
      <c r="L33" s="143"/>
      <c r="M33" s="76"/>
    </row>
    <row r="34" spans="1:13">
      <c r="A34" s="76"/>
      <c r="B34" s="141"/>
      <c r="C34" s="141"/>
      <c r="D34" s="141"/>
      <c r="E34" s="141"/>
      <c r="F34" s="141"/>
      <c r="G34" s="141"/>
      <c r="H34" s="141"/>
      <c r="I34" s="141"/>
      <c r="J34" s="141"/>
      <c r="K34" s="141"/>
      <c r="L34" s="141"/>
      <c r="M34" s="76"/>
    </row>
    <row r="35" spans="1:13">
      <c r="A35" s="76"/>
      <c r="B35" s="141"/>
      <c r="C35" s="141"/>
      <c r="D35" s="141"/>
      <c r="E35" s="141"/>
      <c r="F35" s="141"/>
      <c r="G35" s="141"/>
      <c r="H35" s="141"/>
      <c r="I35" s="141"/>
      <c r="J35" s="141"/>
      <c r="K35" s="141"/>
      <c r="L35" s="141"/>
      <c r="M35" s="76"/>
    </row>
    <row r="36" spans="1:13" ht="15" customHeight="1">
      <c r="A36" s="76"/>
      <c r="B36" s="76"/>
      <c r="C36" s="76"/>
      <c r="D36" s="76"/>
      <c r="E36" s="76"/>
      <c r="F36" s="76"/>
      <c r="G36" s="76"/>
      <c r="H36" s="76"/>
      <c r="I36" s="76"/>
      <c r="J36" s="76"/>
      <c r="K36" s="76"/>
      <c r="L36" s="76"/>
      <c r="M36" s="76"/>
    </row>
    <row r="37" spans="1:13">
      <c r="A37" s="76"/>
      <c r="B37" s="76" t="s">
        <v>122</v>
      </c>
      <c r="C37" s="84"/>
      <c r="D37" s="134"/>
      <c r="E37" s="134"/>
      <c r="F37" s="76" t="s">
        <v>124</v>
      </c>
      <c r="G37" s="76"/>
      <c r="H37" s="76"/>
      <c r="I37" s="76"/>
      <c r="J37" s="76"/>
      <c r="K37" s="76"/>
      <c r="L37" s="76"/>
      <c r="M37" s="76"/>
    </row>
    <row r="38" spans="1:13" ht="4.5" customHeight="1">
      <c r="A38" s="76"/>
      <c r="B38" s="76"/>
      <c r="C38" s="76"/>
      <c r="D38" s="76"/>
      <c r="E38" s="76"/>
      <c r="F38" s="76"/>
      <c r="G38" s="76"/>
      <c r="H38" s="76"/>
      <c r="I38" s="76"/>
      <c r="J38" s="76"/>
      <c r="K38" s="76"/>
      <c r="L38" s="76"/>
      <c r="M38" s="76"/>
    </row>
    <row r="39" spans="1:13">
      <c r="A39" s="76"/>
      <c r="B39" s="76" t="s">
        <v>11</v>
      </c>
      <c r="C39" s="76"/>
      <c r="D39" s="76"/>
      <c r="E39" s="76"/>
      <c r="F39" s="76"/>
      <c r="G39" s="76"/>
      <c r="H39" s="76"/>
      <c r="I39" s="76" t="s">
        <v>125</v>
      </c>
      <c r="J39" s="76"/>
      <c r="K39" s="76"/>
      <c r="L39" s="76"/>
      <c r="M39" s="76"/>
    </row>
    <row r="40" spans="1:13" ht="13.9" customHeight="1">
      <c r="A40" s="76"/>
      <c r="B40" s="133" t="s">
        <v>12</v>
      </c>
      <c r="C40" s="133"/>
      <c r="D40" s="134">
        <f>D24</f>
        <v>0</v>
      </c>
      <c r="E40" s="134"/>
      <c r="F40" s="76"/>
      <c r="G40" s="76"/>
      <c r="H40" s="76"/>
      <c r="I40" s="133" t="s">
        <v>126</v>
      </c>
      <c r="J40" s="133"/>
      <c r="K40" s="134">
        <f>D22</f>
        <v>0</v>
      </c>
      <c r="L40" s="134"/>
      <c r="M40" s="76"/>
    </row>
    <row r="41" spans="1:13" ht="4.5" customHeight="1">
      <c r="A41" s="76"/>
      <c r="B41" s="76"/>
      <c r="C41" s="76"/>
      <c r="D41" s="84"/>
      <c r="E41" s="84"/>
      <c r="F41" s="76"/>
      <c r="G41" s="76"/>
      <c r="H41" s="76"/>
      <c r="I41" s="76"/>
      <c r="J41" s="76"/>
      <c r="K41" s="84"/>
      <c r="L41" s="84"/>
      <c r="M41" s="76"/>
    </row>
    <row r="42" spans="1:13">
      <c r="A42" s="76"/>
      <c r="B42" s="133" t="s">
        <v>36</v>
      </c>
      <c r="C42" s="133"/>
      <c r="D42" s="134"/>
      <c r="E42" s="134"/>
      <c r="F42" s="76"/>
      <c r="G42" s="76"/>
      <c r="H42" s="76"/>
      <c r="I42" s="133" t="s">
        <v>127</v>
      </c>
      <c r="J42" s="133"/>
      <c r="K42" s="134">
        <f>+G106</f>
        <v>0</v>
      </c>
      <c r="L42" s="134"/>
      <c r="M42" s="76"/>
    </row>
    <row r="43" spans="1:13" ht="4.5" customHeight="1">
      <c r="A43" s="76"/>
      <c r="B43" s="76"/>
      <c r="C43" s="76"/>
      <c r="D43" s="84"/>
      <c r="E43" s="84"/>
      <c r="F43" s="76"/>
      <c r="G43" s="76"/>
      <c r="H43" s="76"/>
      <c r="I43" s="76"/>
      <c r="J43" s="76"/>
      <c r="K43" s="84"/>
      <c r="L43" s="84"/>
      <c r="M43" s="76"/>
    </row>
    <row r="44" spans="1:13">
      <c r="A44" s="76"/>
      <c r="B44" s="133" t="s">
        <v>30</v>
      </c>
      <c r="C44" s="133"/>
      <c r="D44" s="134">
        <v>0</v>
      </c>
      <c r="E44" s="134"/>
      <c r="F44" s="76"/>
      <c r="G44" s="76"/>
      <c r="H44" s="76"/>
      <c r="I44" s="133"/>
      <c r="J44" s="133"/>
      <c r="K44" s="134">
        <v>0</v>
      </c>
      <c r="L44" s="134"/>
      <c r="M44" s="76"/>
    </row>
    <row r="45" spans="1:13" ht="4.5" customHeight="1">
      <c r="A45" s="76"/>
      <c r="B45" s="76"/>
      <c r="C45" s="76"/>
      <c r="D45" s="84"/>
      <c r="E45" s="84"/>
      <c r="F45" s="76"/>
      <c r="G45" s="76"/>
      <c r="H45" s="76"/>
      <c r="I45" s="76"/>
      <c r="J45" s="76"/>
      <c r="K45" s="84"/>
      <c r="L45" s="84"/>
      <c r="M45" s="76"/>
    </row>
    <row r="46" spans="1:13">
      <c r="A46" s="76"/>
      <c r="B46" s="133" t="s">
        <v>86</v>
      </c>
      <c r="C46" s="133"/>
      <c r="D46" s="134">
        <v>0</v>
      </c>
      <c r="E46" s="134"/>
      <c r="F46" s="76"/>
      <c r="G46" s="76"/>
      <c r="H46" s="76"/>
      <c r="I46" s="133"/>
      <c r="J46" s="133"/>
      <c r="K46" s="134">
        <v>0</v>
      </c>
      <c r="L46" s="134"/>
      <c r="M46" s="76"/>
    </row>
    <row r="47" spans="1:13" ht="4.5" customHeight="1">
      <c r="A47" s="76"/>
      <c r="B47" s="76"/>
      <c r="C47" s="76"/>
      <c r="D47" s="84"/>
      <c r="E47" s="84"/>
      <c r="F47" s="76"/>
      <c r="G47" s="76"/>
      <c r="H47" s="76"/>
      <c r="I47" s="76"/>
      <c r="J47" s="76"/>
      <c r="K47" s="84"/>
      <c r="L47" s="84"/>
      <c r="M47" s="76"/>
    </row>
    <row r="48" spans="1:13" ht="15" customHeight="1">
      <c r="A48" s="76"/>
      <c r="B48" s="133" t="s">
        <v>117</v>
      </c>
      <c r="C48" s="133"/>
      <c r="D48" s="134">
        <v>0</v>
      </c>
      <c r="E48" s="134"/>
      <c r="F48" s="76"/>
      <c r="G48" s="76"/>
      <c r="H48" s="76"/>
      <c r="I48" s="133"/>
      <c r="J48" s="133"/>
      <c r="K48" s="134">
        <v>0</v>
      </c>
      <c r="L48" s="134"/>
      <c r="M48" s="76"/>
    </row>
    <row r="49" spans="1:13" ht="4.5" customHeight="1">
      <c r="A49" s="76"/>
      <c r="B49" s="84"/>
      <c r="C49" s="84"/>
      <c r="D49" s="84"/>
      <c r="E49" s="84"/>
      <c r="F49" s="76"/>
      <c r="G49" s="76"/>
      <c r="H49" s="76"/>
      <c r="I49" s="84"/>
      <c r="J49" s="84"/>
      <c r="K49" s="84"/>
      <c r="L49" s="84"/>
      <c r="M49" s="76"/>
    </row>
    <row r="50" spans="1:13" ht="4.5" customHeight="1">
      <c r="A50" s="76"/>
      <c r="B50" s="84"/>
      <c r="C50" s="84"/>
      <c r="D50" s="84"/>
      <c r="E50" s="84"/>
      <c r="F50" s="76"/>
      <c r="G50" s="76"/>
      <c r="H50" s="76"/>
      <c r="I50" s="84"/>
      <c r="J50" s="84"/>
      <c r="K50" s="84"/>
      <c r="L50" s="84"/>
      <c r="M50" s="76"/>
    </row>
    <row r="51" spans="1:13">
      <c r="A51" s="76"/>
      <c r="B51" s="84" t="s">
        <v>14</v>
      </c>
      <c r="C51" s="84" t="s">
        <v>13</v>
      </c>
      <c r="D51" s="134">
        <f>SUM(D40:E49)</f>
        <v>0</v>
      </c>
      <c r="E51" s="134"/>
      <c r="F51" s="76" t="s">
        <v>123</v>
      </c>
      <c r="G51" s="76"/>
      <c r="H51" s="76"/>
      <c r="I51" s="84"/>
      <c r="J51" s="84" t="s">
        <v>128</v>
      </c>
      <c r="K51" s="135">
        <f>+K40-K42</f>
        <v>0</v>
      </c>
      <c r="L51" s="135"/>
      <c r="M51" s="76"/>
    </row>
    <row r="52" spans="1:13" ht="7.5" customHeight="1">
      <c r="A52" s="76"/>
      <c r="B52" s="84"/>
      <c r="C52" s="84"/>
      <c r="D52" s="88"/>
      <c r="E52" s="88"/>
      <c r="F52" s="76"/>
      <c r="G52" s="76"/>
      <c r="H52" s="76"/>
      <c r="I52" s="76"/>
      <c r="J52" s="76"/>
      <c r="K52" s="76"/>
      <c r="L52" s="76"/>
      <c r="M52" s="76"/>
    </row>
    <row r="53" spans="1:13" ht="18.75">
      <c r="A53" s="99" t="s">
        <v>132</v>
      </c>
      <c r="B53" s="102"/>
      <c r="C53" s="102"/>
      <c r="D53" s="102"/>
      <c r="E53" s="102"/>
      <c r="F53" s="102"/>
      <c r="G53" s="102"/>
      <c r="H53" s="102"/>
      <c r="I53" s="102"/>
      <c r="J53" s="102"/>
      <c r="K53" s="102"/>
      <c r="L53" s="102"/>
      <c r="M53" s="102"/>
    </row>
    <row r="54" spans="1:13" ht="4.5" customHeight="1">
      <c r="A54" s="82"/>
      <c r="B54" s="89"/>
      <c r="C54" s="89"/>
      <c r="D54" s="89"/>
      <c r="E54" s="89"/>
      <c r="F54" s="89"/>
      <c r="G54" s="89"/>
      <c r="H54" s="89"/>
      <c r="I54" s="89"/>
      <c r="J54" s="89"/>
      <c r="K54" s="89"/>
      <c r="L54" s="89"/>
      <c r="M54" s="89"/>
    </row>
    <row r="55" spans="1:13" ht="15" customHeight="1">
      <c r="A55" s="82"/>
      <c r="B55" s="90" t="s">
        <v>37</v>
      </c>
      <c r="C55" s="89"/>
      <c r="D55" s="89"/>
      <c r="E55" s="89"/>
      <c r="F55" s="89"/>
      <c r="G55" s="89"/>
      <c r="H55" s="89"/>
      <c r="I55" s="89"/>
      <c r="J55" s="89"/>
      <c r="K55" s="89"/>
      <c r="L55" s="89"/>
      <c r="M55" s="89"/>
    </row>
    <row r="56" spans="1:13" ht="15" customHeight="1">
      <c r="A56" s="82"/>
      <c r="B56" s="130" t="s">
        <v>65</v>
      </c>
      <c r="C56" s="90" t="s">
        <v>85</v>
      </c>
      <c r="D56" s="89"/>
      <c r="E56" s="89"/>
      <c r="F56" s="89"/>
      <c r="G56" s="89"/>
      <c r="H56" s="89"/>
      <c r="I56" s="89"/>
      <c r="J56" s="89"/>
      <c r="K56" s="89"/>
      <c r="L56" s="89"/>
      <c r="M56" s="89"/>
    </row>
    <row r="57" spans="1:13" ht="15" customHeight="1">
      <c r="A57" s="82"/>
      <c r="B57" s="130" t="s">
        <v>65</v>
      </c>
      <c r="C57" s="90" t="s">
        <v>66</v>
      </c>
      <c r="D57" s="89"/>
      <c r="E57" s="89"/>
      <c r="F57" s="89"/>
      <c r="G57" s="89"/>
      <c r="H57" s="89"/>
      <c r="I57" s="89"/>
      <c r="J57" s="89"/>
      <c r="K57" s="89"/>
      <c r="L57" s="89"/>
      <c r="M57" s="89"/>
    </row>
    <row r="58" spans="1:13" ht="15" customHeight="1">
      <c r="A58" s="82"/>
      <c r="B58" s="130" t="s">
        <v>65</v>
      </c>
      <c r="C58" s="90" t="s">
        <v>67</v>
      </c>
      <c r="D58" s="89"/>
      <c r="E58" s="89"/>
      <c r="F58" s="89"/>
      <c r="G58" s="89"/>
      <c r="H58" s="89"/>
      <c r="I58" s="89"/>
      <c r="J58" s="89"/>
      <c r="K58" s="89"/>
      <c r="L58" s="89"/>
      <c r="M58" s="89"/>
    </row>
    <row r="59" spans="1:13" ht="15" customHeight="1">
      <c r="A59" s="82"/>
      <c r="B59" s="130" t="s">
        <v>65</v>
      </c>
      <c r="C59" s="90" t="s">
        <v>120</v>
      </c>
      <c r="D59" s="89"/>
      <c r="E59" s="89"/>
      <c r="F59" s="89"/>
      <c r="G59" s="89"/>
      <c r="H59" s="89"/>
      <c r="I59" s="89"/>
      <c r="J59" s="89"/>
      <c r="K59" s="89"/>
      <c r="L59" s="89"/>
      <c r="M59" s="89"/>
    </row>
    <row r="60" spans="1:13" ht="15" customHeight="1">
      <c r="A60" s="82"/>
      <c r="B60" s="130" t="s">
        <v>65</v>
      </c>
      <c r="C60" s="90" t="s">
        <v>121</v>
      </c>
      <c r="D60" s="89"/>
      <c r="E60" s="89"/>
      <c r="F60" s="89"/>
      <c r="G60" s="89"/>
      <c r="H60" s="89"/>
      <c r="I60" s="89"/>
      <c r="J60" s="89"/>
      <c r="K60" s="89"/>
      <c r="L60" s="89"/>
      <c r="M60" s="89"/>
    </row>
    <row r="61" spans="1:13" ht="4.5" customHeight="1">
      <c r="A61" s="82"/>
      <c r="B61" s="91"/>
      <c r="C61" s="90"/>
      <c r="D61" s="89"/>
      <c r="E61" s="89"/>
      <c r="F61" s="89"/>
      <c r="G61" s="89"/>
      <c r="H61" s="89"/>
      <c r="I61" s="89"/>
      <c r="J61" s="89"/>
      <c r="K61" s="89"/>
      <c r="L61" s="89"/>
      <c r="M61" s="89"/>
    </row>
    <row r="62" spans="1:13" ht="18" customHeight="1">
      <c r="A62" s="99" t="s">
        <v>68</v>
      </c>
      <c r="B62" s="102"/>
      <c r="C62" s="102"/>
      <c r="D62" s="102"/>
      <c r="E62" s="102"/>
      <c r="F62" s="102"/>
      <c r="G62" s="102"/>
      <c r="H62" s="102"/>
      <c r="I62" s="102"/>
      <c r="J62" s="102"/>
      <c r="K62" s="102"/>
      <c r="L62" s="102"/>
      <c r="M62" s="102"/>
    </row>
    <row r="63" spans="1:13" ht="15" customHeight="1">
      <c r="A63" s="76"/>
      <c r="B63" s="92" t="s">
        <v>17</v>
      </c>
      <c r="C63" s="76"/>
      <c r="D63" s="76"/>
      <c r="E63" s="76"/>
      <c r="F63" s="76"/>
      <c r="G63" s="76"/>
      <c r="H63" s="76"/>
      <c r="I63" s="76"/>
      <c r="J63" s="76"/>
      <c r="K63" s="76"/>
      <c r="L63" s="76"/>
      <c r="M63" s="76"/>
    </row>
    <row r="64" spans="1:13" ht="3.75" customHeight="1">
      <c r="A64" s="76"/>
      <c r="B64" s="76"/>
      <c r="C64" s="76"/>
      <c r="D64" s="76"/>
      <c r="E64" s="76"/>
      <c r="F64" s="76"/>
      <c r="G64" s="76"/>
      <c r="H64" s="76"/>
      <c r="I64" s="76"/>
      <c r="J64" s="76"/>
      <c r="K64" s="76"/>
      <c r="L64" s="76"/>
      <c r="M64" s="76"/>
    </row>
    <row r="65" spans="1:18" ht="15" customHeight="1">
      <c r="A65" s="76"/>
      <c r="B65" s="76" t="s">
        <v>18</v>
      </c>
      <c r="C65" s="137"/>
      <c r="D65" s="137"/>
      <c r="E65" s="137"/>
      <c r="F65" s="76"/>
      <c r="G65" s="84" t="s">
        <v>18</v>
      </c>
      <c r="H65" s="138"/>
      <c r="I65" s="138"/>
      <c r="J65" s="138"/>
      <c r="K65" s="138"/>
      <c r="L65" s="76"/>
      <c r="M65" s="76"/>
    </row>
    <row r="66" spans="1:18" ht="15" customHeight="1">
      <c r="A66" s="76"/>
      <c r="B66" s="76"/>
      <c r="C66" s="137"/>
      <c r="D66" s="137"/>
      <c r="E66" s="137"/>
      <c r="F66" s="76"/>
      <c r="G66" s="84"/>
      <c r="H66" s="138"/>
      <c r="I66" s="138"/>
      <c r="J66" s="138"/>
      <c r="K66" s="138"/>
      <c r="L66" s="76"/>
      <c r="M66" s="76"/>
      <c r="O66" s="8"/>
    </row>
    <row r="67" spans="1:18" ht="4.5" customHeight="1">
      <c r="A67" s="76"/>
      <c r="B67" s="76"/>
      <c r="C67" s="76"/>
      <c r="D67" s="76"/>
      <c r="E67" s="76"/>
      <c r="F67" s="76"/>
      <c r="G67" s="84"/>
      <c r="H67" s="76"/>
      <c r="I67" s="76"/>
      <c r="J67" s="76"/>
      <c r="K67" s="76"/>
      <c r="L67" s="76"/>
      <c r="M67" s="76"/>
    </row>
    <row r="68" spans="1:18" ht="15" customHeight="1">
      <c r="A68" s="76"/>
      <c r="B68" s="76" t="s">
        <v>19</v>
      </c>
      <c r="C68" s="139" t="s">
        <v>141</v>
      </c>
      <c r="D68" s="139"/>
      <c r="E68" s="139"/>
      <c r="F68" s="76"/>
      <c r="G68" s="84" t="s">
        <v>19</v>
      </c>
      <c r="H68" s="139" t="s">
        <v>136</v>
      </c>
      <c r="I68" s="139"/>
      <c r="J68" s="139"/>
      <c r="K68" s="139"/>
      <c r="L68" s="76"/>
      <c r="M68" s="76"/>
      <c r="R68" t="s">
        <v>15</v>
      </c>
    </row>
    <row r="69" spans="1:18" ht="7.5" customHeight="1">
      <c r="A69" s="76"/>
      <c r="B69" s="76"/>
      <c r="C69" s="76"/>
      <c r="D69" s="76"/>
      <c r="E69" s="76"/>
      <c r="F69" s="76"/>
      <c r="G69" s="84"/>
      <c r="H69" s="76"/>
      <c r="I69" s="76"/>
      <c r="J69" s="76"/>
      <c r="K69" s="76"/>
      <c r="L69" s="76"/>
      <c r="M69" s="76"/>
      <c r="O69" s="8"/>
    </row>
    <row r="70" spans="1:18" ht="15" customHeight="1">
      <c r="A70" s="76"/>
      <c r="B70" s="76" t="s">
        <v>4</v>
      </c>
      <c r="C70" s="146"/>
      <c r="D70" s="146"/>
      <c r="E70" s="146"/>
      <c r="F70" s="76"/>
      <c r="G70" s="84" t="s">
        <v>4</v>
      </c>
      <c r="H70" s="136"/>
      <c r="I70" s="136"/>
      <c r="J70" s="136"/>
      <c r="K70" s="136"/>
      <c r="L70" s="76"/>
      <c r="M70" s="76"/>
      <c r="O70" s="8"/>
    </row>
    <row r="71" spans="1:18" ht="7.5" customHeight="1">
      <c r="A71" s="76"/>
      <c r="B71" s="76"/>
      <c r="C71" s="76"/>
      <c r="D71" s="76"/>
      <c r="E71" s="76"/>
      <c r="F71" s="76"/>
      <c r="G71" s="76"/>
      <c r="H71" s="76"/>
      <c r="I71" s="76"/>
      <c r="J71" s="76"/>
      <c r="K71" s="76"/>
      <c r="L71" s="76"/>
      <c r="M71" s="76"/>
      <c r="O71" s="8"/>
    </row>
    <row r="72" spans="1:18" ht="15" customHeight="1">
      <c r="A72" s="76"/>
      <c r="B72" s="92" t="s">
        <v>129</v>
      </c>
      <c r="C72" s="76"/>
      <c r="D72" s="76"/>
      <c r="E72" s="76"/>
      <c r="F72" s="76"/>
      <c r="G72" s="76"/>
      <c r="H72" s="76"/>
      <c r="I72" s="76"/>
      <c r="J72" s="76"/>
      <c r="K72" s="76"/>
      <c r="L72" s="76"/>
      <c r="M72" s="76"/>
    </row>
    <row r="73" spans="1:18" ht="5.25" customHeight="1">
      <c r="A73" s="76"/>
      <c r="B73" s="76"/>
      <c r="C73" s="76"/>
      <c r="D73" s="76"/>
      <c r="E73" s="76"/>
      <c r="F73" s="76"/>
      <c r="G73" s="76"/>
      <c r="H73" s="76"/>
      <c r="I73" s="76"/>
      <c r="J73" s="76"/>
      <c r="K73" s="76"/>
      <c r="L73" s="76"/>
      <c r="M73" s="76"/>
    </row>
    <row r="74" spans="1:18" ht="15" customHeight="1">
      <c r="A74" s="76"/>
      <c r="B74" s="76" t="s">
        <v>18</v>
      </c>
      <c r="C74" s="137"/>
      <c r="D74" s="137"/>
      <c r="E74" s="137"/>
      <c r="F74" s="76"/>
      <c r="G74" s="84" t="s">
        <v>18</v>
      </c>
      <c r="H74" s="138"/>
      <c r="I74" s="138"/>
      <c r="J74" s="138"/>
      <c r="K74" s="138"/>
      <c r="L74" s="76"/>
      <c r="M74" s="76"/>
    </row>
    <row r="75" spans="1:18" ht="15" customHeight="1">
      <c r="A75" s="76"/>
      <c r="B75" s="76"/>
      <c r="C75" s="137"/>
      <c r="D75" s="137"/>
      <c r="E75" s="137"/>
      <c r="F75" s="76"/>
      <c r="G75" s="84"/>
      <c r="H75" s="138"/>
      <c r="I75" s="138"/>
      <c r="J75" s="138"/>
      <c r="K75" s="138"/>
      <c r="L75" s="76"/>
      <c r="M75" s="76"/>
      <c r="O75" s="8"/>
    </row>
    <row r="76" spans="1:18" ht="4.5" customHeight="1">
      <c r="A76" s="76"/>
      <c r="B76" s="76"/>
      <c r="C76" s="76"/>
      <c r="D76" s="76"/>
      <c r="E76" s="76"/>
      <c r="F76" s="76"/>
      <c r="G76" s="84"/>
      <c r="H76" s="76"/>
      <c r="I76" s="76"/>
      <c r="J76" s="76"/>
      <c r="K76" s="76"/>
      <c r="L76" s="76"/>
      <c r="M76" s="76"/>
    </row>
    <row r="77" spans="1:18" ht="15" customHeight="1">
      <c r="A77" s="76"/>
      <c r="B77" s="76" t="s">
        <v>19</v>
      </c>
      <c r="C77" s="139" t="s">
        <v>142</v>
      </c>
      <c r="D77" s="139"/>
      <c r="E77" s="139"/>
      <c r="F77" s="76"/>
      <c r="G77" s="84" t="s">
        <v>19</v>
      </c>
      <c r="H77" s="139" t="s">
        <v>143</v>
      </c>
      <c r="I77" s="139"/>
      <c r="J77" s="139"/>
      <c r="K77" s="139"/>
      <c r="L77" s="76"/>
      <c r="M77" s="76"/>
      <c r="R77" t="s">
        <v>15</v>
      </c>
    </row>
    <row r="78" spans="1:18" ht="6.75" customHeight="1">
      <c r="A78" s="76"/>
      <c r="B78" s="76"/>
      <c r="C78" s="76"/>
      <c r="D78" s="76"/>
      <c r="E78" s="76"/>
      <c r="F78" s="76"/>
      <c r="G78" s="84"/>
      <c r="H78" s="76"/>
      <c r="I78" s="76"/>
      <c r="J78" s="76"/>
      <c r="K78" s="76"/>
      <c r="L78" s="76"/>
      <c r="M78" s="76"/>
      <c r="O78" s="8"/>
    </row>
    <row r="79" spans="1:18" ht="15" customHeight="1">
      <c r="A79" s="76"/>
      <c r="B79" s="76" t="s">
        <v>4</v>
      </c>
      <c r="C79" s="146"/>
      <c r="D79" s="146"/>
      <c r="E79" s="146"/>
      <c r="F79" s="76"/>
      <c r="G79" s="84" t="s">
        <v>4</v>
      </c>
      <c r="H79" s="136"/>
      <c r="I79" s="136"/>
      <c r="J79" s="136"/>
      <c r="K79" s="136"/>
      <c r="L79" s="76"/>
      <c r="M79" s="76"/>
      <c r="O79" s="8"/>
    </row>
    <row r="80" spans="1:18" ht="15" customHeight="1">
      <c r="A80" s="76"/>
      <c r="B80" s="76"/>
      <c r="C80" s="76"/>
      <c r="D80" s="76"/>
      <c r="E80" s="76"/>
      <c r="F80" s="76"/>
      <c r="G80" s="76"/>
      <c r="H80" s="76"/>
      <c r="I80" s="76"/>
      <c r="J80" s="76"/>
      <c r="K80" s="76"/>
      <c r="L80" s="76"/>
      <c r="M80" s="76"/>
      <c r="O80" s="9"/>
    </row>
    <row r="81" spans="1:15" ht="15" customHeight="1">
      <c r="A81" s="76"/>
      <c r="B81" s="76" t="s">
        <v>22</v>
      </c>
      <c r="C81" s="76"/>
      <c r="D81" s="76"/>
      <c r="E81" s="76"/>
      <c r="F81" s="139"/>
      <c r="G81" s="139"/>
      <c r="H81" s="139"/>
      <c r="I81" s="139"/>
      <c r="J81" s="76"/>
      <c r="K81" s="76"/>
      <c r="L81" s="76"/>
      <c r="M81" s="76"/>
      <c r="O81" s="8"/>
    </row>
    <row r="82" spans="1:15" ht="15" customHeight="1">
      <c r="A82" s="5"/>
      <c r="B82" s="76" t="s">
        <v>23</v>
      </c>
      <c r="C82" s="76"/>
      <c r="D82" s="76"/>
      <c r="E82" s="76"/>
      <c r="F82" s="138"/>
      <c r="G82" s="138"/>
      <c r="H82" s="138"/>
      <c r="I82" s="138"/>
      <c r="J82" s="76"/>
      <c r="K82" s="76"/>
      <c r="L82" s="76"/>
      <c r="M82" s="76"/>
    </row>
    <row r="83" spans="1:15" ht="15" customHeight="1">
      <c r="A83" s="5"/>
      <c r="B83" s="76"/>
      <c r="C83" s="76"/>
      <c r="D83" s="76"/>
      <c r="E83" s="76"/>
      <c r="F83" s="76"/>
      <c r="G83" s="76"/>
      <c r="H83" s="76"/>
      <c r="I83" s="76"/>
      <c r="J83" s="76"/>
      <c r="K83" s="76"/>
      <c r="L83" s="76"/>
      <c r="M83" s="76"/>
    </row>
    <row r="84" spans="1:15" ht="18.75">
      <c r="A84" s="99" t="s">
        <v>69</v>
      </c>
      <c r="B84" s="102"/>
      <c r="C84" s="102"/>
      <c r="D84" s="102"/>
      <c r="E84" s="102"/>
      <c r="F84" s="102"/>
      <c r="G84" s="102"/>
      <c r="H84" s="102"/>
      <c r="I84" s="102"/>
      <c r="J84" s="102"/>
      <c r="K84" s="102"/>
      <c r="L84" s="102"/>
      <c r="M84" s="102"/>
    </row>
    <row r="85" spans="1:15">
      <c r="A85" s="89"/>
      <c r="B85" s="93" t="s">
        <v>70</v>
      </c>
      <c r="C85" s="89"/>
      <c r="D85" s="89"/>
      <c r="E85" s="89"/>
      <c r="F85" s="89"/>
      <c r="G85" s="89"/>
      <c r="H85" s="91" t="s">
        <v>87</v>
      </c>
      <c r="I85" s="89"/>
      <c r="J85" s="91" t="s">
        <v>61</v>
      </c>
      <c r="K85" s="89"/>
      <c r="L85" s="89"/>
      <c r="M85" s="89"/>
    </row>
    <row r="86" spans="1:15">
      <c r="A86" s="94"/>
      <c r="B86" s="89"/>
      <c r="C86" s="95" t="s">
        <v>71</v>
      </c>
      <c r="D86" s="90">
        <v>2021</v>
      </c>
      <c r="E86" s="90">
        <v>2022</v>
      </c>
      <c r="F86" s="90">
        <v>2023</v>
      </c>
      <c r="G86" s="90">
        <v>2024</v>
      </c>
      <c r="H86" s="90">
        <v>2025</v>
      </c>
      <c r="I86" s="90"/>
      <c r="J86" s="91" t="s">
        <v>72</v>
      </c>
      <c r="K86" s="89"/>
      <c r="L86" s="89"/>
      <c r="M86" s="89"/>
    </row>
    <row r="87" spans="1:15">
      <c r="A87" s="94"/>
      <c r="B87" s="89"/>
      <c r="C87" s="95"/>
      <c r="D87" s="10"/>
      <c r="E87" s="10"/>
      <c r="F87" s="10"/>
      <c r="G87" s="10"/>
      <c r="H87" s="10"/>
      <c r="I87" s="90"/>
      <c r="J87" s="10"/>
      <c r="K87" s="89"/>
      <c r="L87" s="89"/>
      <c r="M87" s="89"/>
    </row>
    <row r="88" spans="1:15">
      <c r="A88" s="94"/>
      <c r="B88" s="89"/>
      <c r="C88" s="95"/>
      <c r="D88" s="10"/>
      <c r="E88" s="10"/>
      <c r="F88" s="10"/>
      <c r="G88" s="10"/>
      <c r="H88" s="10"/>
      <c r="I88" s="90"/>
      <c r="J88" s="10"/>
      <c r="K88" s="89"/>
      <c r="L88" s="89"/>
      <c r="M88" s="89"/>
    </row>
    <row r="89" spans="1:15">
      <c r="A89" s="89"/>
      <c r="B89" s="89"/>
      <c r="C89" s="95"/>
      <c r="D89" s="10"/>
      <c r="E89" s="10"/>
      <c r="F89" s="10"/>
      <c r="G89" s="10"/>
      <c r="H89" s="10"/>
      <c r="I89" s="89"/>
      <c r="J89" s="10"/>
      <c r="K89" s="89"/>
      <c r="L89" s="89"/>
      <c r="M89" s="89"/>
    </row>
    <row r="90" spans="1:15">
      <c r="A90" s="89"/>
      <c r="B90" s="89"/>
      <c r="C90" s="89"/>
      <c r="D90" s="95"/>
      <c r="E90" s="95"/>
      <c r="F90" s="95"/>
      <c r="G90" s="95"/>
      <c r="H90" s="95"/>
      <c r="I90" s="89"/>
      <c r="J90" s="89"/>
      <c r="K90" s="89"/>
      <c r="L90" s="89"/>
      <c r="M90" s="89"/>
    </row>
    <row r="91" spans="1:15">
      <c r="A91" s="89"/>
      <c r="B91" s="93" t="s">
        <v>73</v>
      </c>
      <c r="C91" s="89"/>
      <c r="D91" s="89"/>
      <c r="E91" s="89"/>
      <c r="F91" s="89"/>
      <c r="G91" s="89"/>
      <c r="H91" s="91" t="s">
        <v>56</v>
      </c>
      <c r="I91" s="89"/>
      <c r="J91" s="91" t="s">
        <v>61</v>
      </c>
      <c r="K91" s="89"/>
      <c r="L91" s="89"/>
      <c r="M91" s="89"/>
    </row>
    <row r="92" spans="1:15">
      <c r="A92" s="94"/>
      <c r="B92" s="89"/>
      <c r="C92" s="89"/>
      <c r="D92" s="95"/>
      <c r="E92" s="90">
        <f>E86</f>
        <v>2022</v>
      </c>
      <c r="F92" s="90">
        <f>F86</f>
        <v>2023</v>
      </c>
      <c r="G92" s="90">
        <f>G86</f>
        <v>2024</v>
      </c>
      <c r="H92" s="90">
        <f>H86</f>
        <v>2025</v>
      </c>
      <c r="I92" s="90"/>
      <c r="J92" s="91" t="s">
        <v>62</v>
      </c>
      <c r="K92" s="89"/>
      <c r="L92" s="89"/>
      <c r="M92" s="89"/>
    </row>
    <row r="93" spans="1:15">
      <c r="A93" s="94"/>
      <c r="B93" s="89"/>
      <c r="C93" s="89"/>
      <c r="D93" s="95" t="s">
        <v>58</v>
      </c>
      <c r="E93" s="10"/>
      <c r="F93" s="10"/>
      <c r="G93" s="10"/>
      <c r="H93" s="10"/>
      <c r="I93" s="90"/>
      <c r="J93" s="10"/>
      <c r="K93" s="89"/>
      <c r="L93" s="89"/>
      <c r="M93" s="89"/>
    </row>
    <row r="94" spans="1:15">
      <c r="A94" s="94"/>
      <c r="B94" s="89"/>
      <c r="C94" s="89"/>
      <c r="D94" s="95" t="s">
        <v>59</v>
      </c>
      <c r="E94" s="10"/>
      <c r="F94" s="10"/>
      <c r="G94" s="10"/>
      <c r="H94" s="10"/>
      <c r="I94" s="90"/>
      <c r="J94" s="10"/>
      <c r="K94" s="89"/>
      <c r="L94" s="89"/>
      <c r="M94" s="89"/>
    </row>
    <row r="95" spans="1:15">
      <c r="A95" s="89"/>
      <c r="B95" s="89"/>
      <c r="C95" s="89"/>
      <c r="D95" s="95" t="s">
        <v>60</v>
      </c>
      <c r="E95" s="10"/>
      <c r="F95" s="10"/>
      <c r="G95" s="10"/>
      <c r="H95" s="10"/>
      <c r="I95" s="89"/>
      <c r="J95" s="10"/>
      <c r="K95" s="89"/>
      <c r="L95" s="89"/>
      <c r="M95" s="89"/>
    </row>
    <row r="96" spans="1:15">
      <c r="A96" s="89"/>
      <c r="B96" s="89"/>
      <c r="C96" s="89"/>
      <c r="D96" s="95"/>
      <c r="E96" s="95"/>
      <c r="F96" s="95"/>
      <c r="G96" s="95"/>
      <c r="H96" s="95"/>
      <c r="I96" s="95"/>
      <c r="J96" s="95"/>
      <c r="K96" s="95"/>
      <c r="L96" s="89"/>
      <c r="M96" s="89"/>
    </row>
    <row r="97" spans="1:15">
      <c r="A97" s="89"/>
      <c r="B97" s="93" t="s">
        <v>74</v>
      </c>
      <c r="C97" s="89"/>
      <c r="D97" s="89"/>
      <c r="E97" s="89"/>
      <c r="F97" s="89"/>
      <c r="G97" s="89"/>
      <c r="H97" s="91" t="s">
        <v>56</v>
      </c>
      <c r="I97" s="89"/>
      <c r="J97" s="89"/>
      <c r="K97" s="89"/>
      <c r="L97" s="89"/>
      <c r="M97" s="89"/>
    </row>
    <row r="98" spans="1:15">
      <c r="A98" s="94"/>
      <c r="B98" s="89"/>
      <c r="C98" s="95" t="s">
        <v>75</v>
      </c>
      <c r="D98" s="91" t="s">
        <v>76</v>
      </c>
      <c r="E98" s="90">
        <f>E92</f>
        <v>2022</v>
      </c>
      <c r="F98" s="90">
        <f>F92</f>
        <v>2023</v>
      </c>
      <c r="G98" s="90">
        <f>G92</f>
        <v>2024</v>
      </c>
      <c r="H98" s="90">
        <f>H92</f>
        <v>2025</v>
      </c>
      <c r="I98" s="89"/>
      <c r="J98" s="89"/>
      <c r="K98" s="89"/>
      <c r="L98" s="89"/>
      <c r="M98" s="89"/>
    </row>
    <row r="99" spans="1:15">
      <c r="A99" s="94"/>
      <c r="B99" s="89"/>
      <c r="C99" s="11"/>
      <c r="D99" s="12"/>
      <c r="E99" s="13" t="s">
        <v>13</v>
      </c>
      <c r="F99" s="13" t="s">
        <v>13</v>
      </c>
      <c r="G99" s="13" t="s">
        <v>13</v>
      </c>
      <c r="H99" s="13" t="s">
        <v>13</v>
      </c>
      <c r="I99" s="89"/>
      <c r="J99" s="89"/>
      <c r="K99" s="89"/>
      <c r="L99" s="89"/>
      <c r="M99" s="89"/>
    </row>
    <row r="100" spans="1:15">
      <c r="A100" s="94"/>
      <c r="B100" s="89"/>
      <c r="C100" s="11"/>
      <c r="D100" s="12"/>
      <c r="E100" s="13" t="s">
        <v>13</v>
      </c>
      <c r="F100" s="13" t="s">
        <v>13</v>
      </c>
      <c r="G100" s="13" t="s">
        <v>13</v>
      </c>
      <c r="H100" s="13" t="s">
        <v>13</v>
      </c>
      <c r="I100" s="89"/>
      <c r="J100" s="89"/>
      <c r="K100" s="89"/>
      <c r="L100" s="89"/>
      <c r="M100" s="89"/>
    </row>
    <row r="101" spans="1:15">
      <c r="A101" s="89"/>
      <c r="B101" s="89"/>
      <c r="C101" s="11"/>
      <c r="D101" s="12"/>
      <c r="E101" s="13" t="s">
        <v>13</v>
      </c>
      <c r="F101" s="13" t="s">
        <v>13</v>
      </c>
      <c r="G101" s="13" t="s">
        <v>13</v>
      </c>
      <c r="H101" s="13" t="s">
        <v>13</v>
      </c>
      <c r="I101" s="89"/>
      <c r="J101" s="89"/>
      <c r="K101" s="89"/>
      <c r="L101" s="89"/>
      <c r="M101" s="89"/>
    </row>
    <row r="102" spans="1:15">
      <c r="A102" s="89"/>
      <c r="B102" s="89"/>
      <c r="C102" s="89"/>
      <c r="D102" s="95"/>
      <c r="E102" s="95"/>
      <c r="F102" s="95"/>
      <c r="G102" s="95"/>
      <c r="H102" s="95"/>
      <c r="I102" s="89"/>
      <c r="J102" s="89"/>
      <c r="K102" s="89"/>
      <c r="L102" s="89"/>
      <c r="M102" s="89"/>
    </row>
    <row r="103" spans="1:15" ht="18.75">
      <c r="A103" s="99" t="s">
        <v>77</v>
      </c>
      <c r="B103" s="102"/>
      <c r="C103" s="102"/>
      <c r="D103" s="102"/>
      <c r="E103" s="102"/>
      <c r="F103" s="102"/>
      <c r="G103" s="102"/>
      <c r="H103" s="102"/>
      <c r="I103" s="102"/>
      <c r="J103" s="102"/>
      <c r="K103" s="102"/>
      <c r="L103" s="102"/>
      <c r="M103" s="102"/>
    </row>
    <row r="104" spans="1:15" ht="45" customHeight="1">
      <c r="A104" s="90"/>
      <c r="B104" s="103" t="s">
        <v>78</v>
      </c>
      <c r="C104" s="89"/>
      <c r="D104" s="89"/>
      <c r="E104" s="104" t="s">
        <v>79</v>
      </c>
      <c r="F104" s="104" t="s">
        <v>80</v>
      </c>
      <c r="G104" s="104" t="s">
        <v>115</v>
      </c>
      <c r="H104" s="105" t="s">
        <v>47</v>
      </c>
      <c r="I104" s="105" t="s">
        <v>48</v>
      </c>
      <c r="J104" s="105" t="s">
        <v>50</v>
      </c>
      <c r="K104" s="89"/>
      <c r="L104" s="89"/>
      <c r="M104" s="89"/>
    </row>
    <row r="105" spans="1:15">
      <c r="A105" s="106"/>
      <c r="B105" s="90" t="s">
        <v>51</v>
      </c>
      <c r="C105" s="89"/>
      <c r="D105" s="89"/>
      <c r="E105" s="107"/>
      <c r="F105" s="107"/>
      <c r="G105" s="107"/>
      <c r="H105" s="108"/>
      <c r="I105" s="106"/>
      <c r="J105" s="89"/>
      <c r="K105" s="89"/>
      <c r="L105" s="109" t="s">
        <v>112</v>
      </c>
      <c r="M105" s="89"/>
    </row>
    <row r="106" spans="1:15">
      <c r="A106" s="106"/>
      <c r="B106" s="14"/>
      <c r="C106" s="15"/>
      <c r="D106" s="16"/>
      <c r="E106" s="17"/>
      <c r="F106" s="18"/>
      <c r="G106" s="18"/>
      <c r="H106" s="18"/>
      <c r="I106" s="19">
        <f>H106*12</f>
        <v>0</v>
      </c>
      <c r="J106" s="131"/>
      <c r="K106" s="89"/>
      <c r="L106" s="90" t="s">
        <v>114</v>
      </c>
      <c r="M106" s="89"/>
      <c r="O106" s="74" t="s">
        <v>114</v>
      </c>
    </row>
    <row r="107" spans="1:15">
      <c r="A107" s="106"/>
      <c r="B107" s="14"/>
      <c r="C107" s="15"/>
      <c r="D107" s="16"/>
      <c r="E107" s="17"/>
      <c r="F107" s="18"/>
      <c r="G107" s="18"/>
      <c r="H107" s="18"/>
      <c r="I107" s="19">
        <f t="shared" ref="I107:I110" si="0">H107*12</f>
        <v>0</v>
      </c>
      <c r="J107" s="20"/>
      <c r="K107" s="89"/>
      <c r="L107" s="89"/>
      <c r="M107" s="89"/>
      <c r="O107" s="74" t="s">
        <v>113</v>
      </c>
    </row>
    <row r="108" spans="1:15">
      <c r="A108" s="106"/>
      <c r="B108" s="14"/>
      <c r="C108" s="15"/>
      <c r="D108" s="16"/>
      <c r="E108" s="17"/>
      <c r="F108" s="18"/>
      <c r="G108" s="18"/>
      <c r="H108" s="18"/>
      <c r="I108" s="19">
        <f t="shared" si="0"/>
        <v>0</v>
      </c>
      <c r="J108" s="20"/>
      <c r="K108" s="89"/>
      <c r="L108" s="89"/>
      <c r="M108" s="89"/>
    </row>
    <row r="109" spans="1:15">
      <c r="A109" s="106"/>
      <c r="B109" s="14"/>
      <c r="C109" s="15"/>
      <c r="D109" s="16"/>
      <c r="E109" s="17"/>
      <c r="F109" s="18"/>
      <c r="G109" s="18"/>
      <c r="H109" s="18"/>
      <c r="I109" s="19">
        <f t="shared" si="0"/>
        <v>0</v>
      </c>
      <c r="J109" s="20"/>
      <c r="K109" s="89"/>
      <c r="L109" s="89"/>
      <c r="M109" s="89"/>
    </row>
    <row r="110" spans="1:15">
      <c r="A110" s="106"/>
      <c r="B110" s="14"/>
      <c r="C110" s="15"/>
      <c r="D110" s="16"/>
      <c r="E110" s="17"/>
      <c r="F110" s="18"/>
      <c r="G110" s="18"/>
      <c r="H110" s="18"/>
      <c r="I110" s="19">
        <f t="shared" si="0"/>
        <v>0</v>
      </c>
      <c r="J110" s="20"/>
      <c r="K110" s="89"/>
      <c r="L110" s="89"/>
      <c r="M110" s="89"/>
    </row>
    <row r="111" spans="1:15">
      <c r="A111" s="90"/>
      <c r="B111" s="90"/>
      <c r="C111" s="90"/>
      <c r="D111" s="90"/>
      <c r="E111" s="106"/>
      <c r="F111" s="106"/>
      <c r="G111" s="106"/>
      <c r="H111" s="89"/>
      <c r="I111" s="106"/>
      <c r="J111" s="89"/>
      <c r="K111" s="89"/>
      <c r="L111" s="89"/>
      <c r="M111" s="89"/>
    </row>
    <row r="112" spans="1:15" ht="26.25" customHeight="1">
      <c r="A112" s="90"/>
      <c r="B112" s="94" t="s">
        <v>52</v>
      </c>
      <c r="C112" s="90"/>
      <c r="D112" s="90"/>
      <c r="E112" s="106"/>
      <c r="F112" s="21">
        <f>IF($L$106="YES",SUM(F107:F110),SUM(F106:F110))</f>
        <v>0</v>
      </c>
      <c r="G112" s="21">
        <f t="shared" ref="G112" si="1">SUM(G106:G110)</f>
        <v>0</v>
      </c>
      <c r="H112" s="21">
        <f>IF($L$106="YES",SUM(H107:H110),SUM(H106:H110))</f>
        <v>0</v>
      </c>
      <c r="I112" s="21">
        <f>IF($L$106="YES",SUM(I107:I110),SUM(I106:I110))</f>
        <v>0</v>
      </c>
      <c r="J112" s="132" t="s">
        <v>135</v>
      </c>
      <c r="K112" s="132"/>
      <c r="L112" s="132"/>
      <c r="M112" s="132"/>
    </row>
    <row r="113" spans="1:15">
      <c r="A113" s="90"/>
      <c r="B113" s="90"/>
      <c r="C113" s="90"/>
      <c r="D113" s="90"/>
      <c r="E113" s="106"/>
      <c r="F113" s="106"/>
      <c r="G113" s="106"/>
      <c r="H113" s="106"/>
      <c r="I113" s="106"/>
      <c r="J113" s="132"/>
      <c r="K113" s="132"/>
      <c r="L113" s="132"/>
      <c r="M113" s="132"/>
    </row>
    <row r="114" spans="1:15">
      <c r="A114" s="90"/>
      <c r="B114" s="90" t="s">
        <v>54</v>
      </c>
      <c r="C114" s="90"/>
      <c r="D114" s="90"/>
      <c r="E114" s="106"/>
      <c r="F114" s="21" t="str">
        <f>IF($L$106="NO",+D24,"$0")</f>
        <v>$0</v>
      </c>
      <c r="G114" s="21" t="str">
        <f>IF($L$106="NO",+D24,"$0")</f>
        <v>$0</v>
      </c>
      <c r="H114" s="21" t="str">
        <f>IF($L$106="NO",+I24,"$0")</f>
        <v>$0</v>
      </c>
      <c r="I114" s="21" t="str">
        <f>IF($L$106="NO",+I26,"$0")</f>
        <v>$0</v>
      </c>
      <c r="J114" s="90"/>
      <c r="K114" s="90"/>
      <c r="L114" s="90"/>
      <c r="M114" s="90"/>
    </row>
    <row r="115" spans="1:15">
      <c r="A115" s="90"/>
      <c r="B115" s="90"/>
      <c r="C115" s="90"/>
      <c r="D115" s="90"/>
      <c r="E115" s="106"/>
      <c r="F115" s="106"/>
      <c r="G115" s="106"/>
      <c r="H115" s="106"/>
      <c r="I115" s="106"/>
      <c r="J115" s="90"/>
      <c r="K115" s="90"/>
      <c r="L115" s="90"/>
      <c r="M115" s="90"/>
    </row>
    <row r="116" spans="1:15">
      <c r="A116" s="90"/>
      <c r="B116" s="94" t="s">
        <v>55</v>
      </c>
      <c r="C116" s="90"/>
      <c r="D116" s="90"/>
      <c r="E116" s="106"/>
      <c r="F116" s="21">
        <f>+F112+F114</f>
        <v>0</v>
      </c>
      <c r="G116" s="21">
        <f>+G112+G114</f>
        <v>0</v>
      </c>
      <c r="H116" s="21">
        <f>+H112+H114</f>
        <v>0</v>
      </c>
      <c r="I116" s="21">
        <f>+I112+I114</f>
        <v>0</v>
      </c>
      <c r="J116" s="90"/>
      <c r="K116" s="90"/>
      <c r="L116" s="90"/>
      <c r="M116" s="90"/>
    </row>
    <row r="117" spans="1:15">
      <c r="A117" s="90"/>
      <c r="B117" s="90"/>
      <c r="C117" s="90"/>
      <c r="D117" s="90"/>
      <c r="E117" s="90"/>
      <c r="F117" s="90"/>
      <c r="G117" s="90"/>
      <c r="H117" s="90"/>
      <c r="I117" s="90"/>
      <c r="J117" s="90"/>
      <c r="K117" s="90"/>
      <c r="L117" s="90"/>
      <c r="M117" s="90"/>
    </row>
    <row r="118" spans="1:15" ht="30">
      <c r="A118" s="89"/>
      <c r="B118" s="103" t="s">
        <v>57</v>
      </c>
      <c r="C118" s="89"/>
      <c r="D118" s="89"/>
      <c r="E118" s="104" t="s">
        <v>81</v>
      </c>
      <c r="F118" s="104" t="s">
        <v>82</v>
      </c>
      <c r="G118" s="104" t="s">
        <v>82</v>
      </c>
      <c r="H118" s="104" t="s">
        <v>82</v>
      </c>
      <c r="I118" s="104" t="s">
        <v>82</v>
      </c>
      <c r="J118" s="104" t="s">
        <v>82</v>
      </c>
      <c r="K118" s="89"/>
      <c r="L118" s="104" t="s">
        <v>83</v>
      </c>
      <c r="M118" s="89"/>
    </row>
    <row r="119" spans="1:15">
      <c r="A119" s="89"/>
      <c r="B119" s="110" t="s">
        <v>53</v>
      </c>
      <c r="C119" s="111" t="s">
        <v>49</v>
      </c>
      <c r="D119" s="112"/>
      <c r="E119" s="107" t="s">
        <v>137</v>
      </c>
      <c r="F119" s="107" t="s">
        <v>137</v>
      </c>
      <c r="G119" s="107" t="s">
        <v>137</v>
      </c>
      <c r="H119" s="107" t="s">
        <v>137</v>
      </c>
      <c r="I119" s="107" t="s">
        <v>137</v>
      </c>
      <c r="J119" s="107" t="s">
        <v>137</v>
      </c>
      <c r="K119" s="89"/>
      <c r="L119" s="107">
        <v>45657</v>
      </c>
      <c r="M119" s="89"/>
    </row>
    <row r="120" spans="1:15">
      <c r="A120" s="94"/>
      <c r="B120" s="22"/>
      <c r="C120" s="23"/>
      <c r="D120" s="24"/>
      <c r="E120" s="25"/>
      <c r="F120" s="25"/>
      <c r="G120" s="25"/>
      <c r="H120" s="18"/>
      <c r="I120" s="18"/>
      <c r="J120" s="18"/>
      <c r="K120" s="89"/>
      <c r="L120" s="25"/>
      <c r="M120" s="89"/>
    </row>
    <row r="121" spans="1:15">
      <c r="A121" s="90"/>
      <c r="B121" s="26"/>
      <c r="C121" s="23"/>
      <c r="D121" s="24"/>
      <c r="E121" s="25"/>
      <c r="F121" s="25"/>
      <c r="G121" s="25"/>
      <c r="H121" s="18"/>
      <c r="I121" s="18"/>
      <c r="J121" s="18"/>
      <c r="K121" s="89"/>
      <c r="L121" s="25"/>
      <c r="M121" s="89"/>
      <c r="N121" s="8"/>
    </row>
    <row r="122" spans="1:15">
      <c r="A122" s="90"/>
      <c r="B122" s="26"/>
      <c r="C122" s="23"/>
      <c r="D122" s="24"/>
      <c r="E122" s="25"/>
      <c r="F122" s="25"/>
      <c r="G122" s="25"/>
      <c r="H122" s="18"/>
      <c r="I122" s="18"/>
      <c r="J122" s="18"/>
      <c r="K122" s="89"/>
      <c r="L122" s="25"/>
      <c r="M122" s="89"/>
    </row>
    <row r="123" spans="1:15">
      <c r="A123" s="90"/>
      <c r="B123" s="26"/>
      <c r="C123" s="23"/>
      <c r="D123" s="24"/>
      <c r="E123" s="25"/>
      <c r="F123" s="25"/>
      <c r="G123" s="25"/>
      <c r="H123" s="18"/>
      <c r="I123" s="18"/>
      <c r="J123" s="18"/>
      <c r="K123" s="89"/>
      <c r="L123" s="25"/>
      <c r="M123" s="89"/>
    </row>
    <row r="124" spans="1:15">
      <c r="A124" s="90"/>
      <c r="B124" s="26"/>
      <c r="C124" s="23"/>
      <c r="D124" s="24"/>
      <c r="E124" s="18"/>
      <c r="F124" s="18"/>
      <c r="G124" s="18"/>
      <c r="H124" s="18"/>
      <c r="I124" s="18"/>
      <c r="J124" s="18"/>
      <c r="K124" s="89"/>
      <c r="L124" s="18"/>
      <c r="M124" s="89"/>
    </row>
    <row r="125" spans="1:15">
      <c r="A125" s="90"/>
      <c r="B125" s="90"/>
      <c r="C125" s="90"/>
      <c r="D125" s="95" t="s">
        <v>116</v>
      </c>
      <c r="E125" s="21">
        <f t="shared" ref="E125:F125" si="2">SUM(E120:E124)</f>
        <v>0</v>
      </c>
      <c r="F125" s="21">
        <f t="shared" si="2"/>
        <v>0</v>
      </c>
      <c r="G125" s="21">
        <f t="shared" ref="G125:I125" si="3">SUM(G120:G124)</f>
        <v>0</v>
      </c>
      <c r="H125" s="21">
        <f t="shared" si="3"/>
        <v>0</v>
      </c>
      <c r="I125" s="21">
        <f t="shared" si="3"/>
        <v>0</v>
      </c>
      <c r="J125" s="21">
        <f>SUM(J120:J124)</f>
        <v>0</v>
      </c>
      <c r="K125" s="89"/>
      <c r="L125" s="21">
        <f t="shared" ref="L125" si="4">SUM(L120:L124)</f>
        <v>0</v>
      </c>
      <c r="M125" s="89"/>
    </row>
    <row r="126" spans="1:15">
      <c r="A126" s="90"/>
      <c r="B126" s="90"/>
      <c r="C126" s="90"/>
      <c r="D126" s="95"/>
      <c r="E126" s="95"/>
      <c r="F126" s="95"/>
      <c r="G126" s="95"/>
      <c r="H126" s="95"/>
      <c r="I126" s="95"/>
      <c r="J126" s="95"/>
      <c r="K126" s="95"/>
      <c r="L126" s="95"/>
      <c r="M126" s="89"/>
    </row>
    <row r="127" spans="1:15" ht="18.75">
      <c r="A127" s="99" t="s">
        <v>94</v>
      </c>
      <c r="B127" s="102"/>
      <c r="C127" s="102"/>
      <c r="D127" s="102"/>
      <c r="E127" s="102"/>
      <c r="F127" s="102"/>
      <c r="G127" s="102"/>
      <c r="H127" s="102"/>
      <c r="I127" s="102"/>
      <c r="J127" s="102"/>
      <c r="K127" s="102"/>
      <c r="L127" s="102"/>
      <c r="M127" s="102"/>
    </row>
    <row r="128" spans="1:15">
      <c r="A128" s="90"/>
      <c r="B128" s="94" t="s">
        <v>104</v>
      </c>
      <c r="C128" s="90"/>
      <c r="D128" s="90"/>
      <c r="E128" s="90"/>
      <c r="F128" s="113" t="s">
        <v>88</v>
      </c>
      <c r="G128" s="90" t="s">
        <v>105</v>
      </c>
      <c r="H128" s="90"/>
      <c r="I128" s="90"/>
      <c r="J128" s="90"/>
      <c r="K128" s="89"/>
      <c r="L128" s="90"/>
      <c r="M128" s="90"/>
      <c r="O128" s="27"/>
    </row>
    <row r="129" spans="1:13">
      <c r="A129" s="90"/>
      <c r="B129" s="94" t="s">
        <v>90</v>
      </c>
      <c r="C129" s="90"/>
      <c r="D129" s="90"/>
      <c r="E129" s="17"/>
      <c r="F129" s="113"/>
      <c r="G129" s="94" t="s">
        <v>89</v>
      </c>
      <c r="H129" s="94"/>
      <c r="I129" s="28" t="s">
        <v>92</v>
      </c>
      <c r="J129" s="28" t="s">
        <v>91</v>
      </c>
      <c r="K129" s="89"/>
      <c r="L129" s="90"/>
      <c r="M129" s="90"/>
    </row>
    <row r="130" spans="1:13">
      <c r="A130" s="90"/>
      <c r="B130" s="94"/>
      <c r="C130" s="90"/>
      <c r="D130" s="90"/>
      <c r="E130" s="90"/>
      <c r="F130" s="90"/>
      <c r="G130" s="90" t="s">
        <v>106</v>
      </c>
      <c r="H130" s="114">
        <v>0.05</v>
      </c>
      <c r="I130" s="29">
        <f t="shared" ref="I130:I135" si="5">IF($D$24&gt;500000, $D$24*H130, 0)</f>
        <v>0</v>
      </c>
      <c r="J130" s="17" t="s">
        <v>138</v>
      </c>
      <c r="K130" s="89"/>
      <c r="L130" s="90"/>
      <c r="M130" s="90"/>
    </row>
    <row r="131" spans="1:13">
      <c r="A131" s="90"/>
      <c r="B131" s="94"/>
      <c r="C131" s="90"/>
      <c r="D131" s="90"/>
      <c r="E131" s="90"/>
      <c r="F131" s="90"/>
      <c r="G131" s="90" t="s">
        <v>107</v>
      </c>
      <c r="H131" s="114">
        <v>0.15</v>
      </c>
      <c r="I131" s="29">
        <f t="shared" si="5"/>
        <v>0</v>
      </c>
      <c r="J131" s="17" t="s">
        <v>138</v>
      </c>
      <c r="K131" s="89"/>
      <c r="L131" s="90"/>
      <c r="M131" s="90"/>
    </row>
    <row r="132" spans="1:13">
      <c r="A132" s="90"/>
      <c r="B132" s="94"/>
      <c r="C132" s="90"/>
      <c r="D132" s="90"/>
      <c r="E132" s="90"/>
      <c r="F132" s="90"/>
      <c r="G132" s="90" t="s">
        <v>108</v>
      </c>
      <c r="H132" s="114">
        <v>0.2</v>
      </c>
      <c r="I132" s="29">
        <f t="shared" si="5"/>
        <v>0</v>
      </c>
      <c r="J132" s="17" t="s">
        <v>138</v>
      </c>
      <c r="K132" s="89"/>
      <c r="L132" s="90"/>
      <c r="M132" s="90"/>
    </row>
    <row r="133" spans="1:13">
      <c r="A133" s="90"/>
      <c r="B133" s="94"/>
      <c r="C133" s="90"/>
      <c r="D133" s="90"/>
      <c r="E133" s="90"/>
      <c r="F133" s="90"/>
      <c r="G133" s="90" t="s">
        <v>109</v>
      </c>
      <c r="H133" s="114">
        <v>0.2</v>
      </c>
      <c r="I133" s="29">
        <f t="shared" si="5"/>
        <v>0</v>
      </c>
      <c r="J133" s="17" t="s">
        <v>138</v>
      </c>
      <c r="K133" s="89"/>
      <c r="L133" s="90"/>
      <c r="M133" s="90"/>
    </row>
    <row r="134" spans="1:13">
      <c r="A134" s="90"/>
      <c r="B134" s="94"/>
      <c r="C134" s="90"/>
      <c r="D134" s="90"/>
      <c r="E134" s="90"/>
      <c r="F134" s="90"/>
      <c r="G134" s="90" t="s">
        <v>110</v>
      </c>
      <c r="H134" s="114">
        <v>0.3</v>
      </c>
      <c r="I134" s="29">
        <f t="shared" si="5"/>
        <v>0</v>
      </c>
      <c r="J134" s="17" t="s">
        <v>138</v>
      </c>
      <c r="K134" s="89"/>
      <c r="L134" s="90"/>
      <c r="M134" s="90"/>
    </row>
    <row r="135" spans="1:13">
      <c r="A135" s="90"/>
      <c r="B135" s="94"/>
      <c r="C135" s="90"/>
      <c r="D135" s="90"/>
      <c r="E135" s="90"/>
      <c r="F135" s="90"/>
      <c r="G135" s="90" t="s">
        <v>111</v>
      </c>
      <c r="H135" s="114">
        <v>0.1</v>
      </c>
      <c r="I135" s="29">
        <f t="shared" si="5"/>
        <v>0</v>
      </c>
      <c r="J135" s="17" t="s">
        <v>138</v>
      </c>
      <c r="K135" s="89"/>
      <c r="L135" s="90"/>
      <c r="M135" s="90"/>
    </row>
    <row r="136" spans="1:13">
      <c r="A136" s="90"/>
      <c r="B136" s="94"/>
      <c r="C136" s="90"/>
      <c r="D136" s="90"/>
      <c r="E136" s="90"/>
      <c r="F136" s="90"/>
      <c r="G136" s="90"/>
      <c r="H136" s="95" t="s">
        <v>93</v>
      </c>
      <c r="I136" s="21">
        <f>SUM(I130:I135)</f>
        <v>0</v>
      </c>
      <c r="J136" s="90"/>
      <c r="K136" s="90"/>
      <c r="L136" s="90"/>
      <c r="M136" s="90"/>
    </row>
    <row r="137" spans="1:13">
      <c r="A137" s="90"/>
      <c r="B137" s="94"/>
      <c r="C137" s="90"/>
      <c r="D137" s="90"/>
      <c r="E137" s="90"/>
      <c r="F137" s="90"/>
      <c r="G137" s="90"/>
      <c r="H137" s="90"/>
      <c r="I137" s="90"/>
      <c r="J137" s="90"/>
      <c r="K137" s="90"/>
      <c r="L137" s="90"/>
      <c r="M137" s="90"/>
    </row>
    <row r="138" spans="1:13" ht="15.75">
      <c r="A138" s="115" t="s">
        <v>102</v>
      </c>
      <c r="B138" s="116"/>
      <c r="C138" s="116"/>
      <c r="D138" s="116"/>
      <c r="E138" s="116"/>
      <c r="F138" s="116"/>
      <c r="G138" s="116"/>
      <c r="H138" s="116"/>
      <c r="I138" s="116"/>
      <c r="J138" s="116"/>
      <c r="K138" s="116"/>
      <c r="L138" s="116"/>
      <c r="M138" s="117"/>
    </row>
    <row r="139" spans="1:13">
      <c r="A139" s="127"/>
      <c r="B139" s="118"/>
      <c r="C139" s="119" t="s">
        <v>95</v>
      </c>
      <c r="D139" s="118"/>
      <c r="E139" s="120" t="s">
        <v>96</v>
      </c>
      <c r="F139" s="118"/>
      <c r="G139" s="119" t="s">
        <v>103</v>
      </c>
      <c r="H139" s="121"/>
      <c r="I139" s="121"/>
      <c r="J139" s="121"/>
      <c r="K139" s="121"/>
      <c r="L139" s="121"/>
      <c r="M139" s="122"/>
    </row>
    <row r="140" spans="1:13">
      <c r="A140" s="127"/>
      <c r="B140" s="123"/>
      <c r="C140" s="119" t="s">
        <v>99</v>
      </c>
      <c r="D140" s="118"/>
      <c r="E140" s="123" t="s">
        <v>144</v>
      </c>
      <c r="F140" s="118"/>
      <c r="G140" s="124" t="s">
        <v>65</v>
      </c>
      <c r="H140" s="119" t="s">
        <v>4</v>
      </c>
      <c r="I140" s="121"/>
      <c r="J140" s="121"/>
      <c r="K140" s="118"/>
      <c r="L140" s="118"/>
      <c r="M140" s="122"/>
    </row>
    <row r="141" spans="1:13">
      <c r="A141" s="127"/>
      <c r="B141" s="123"/>
      <c r="C141" s="118"/>
      <c r="D141" s="118"/>
      <c r="E141" s="123" t="s">
        <v>100</v>
      </c>
      <c r="F141" s="118"/>
      <c r="G141" s="124" t="s">
        <v>65</v>
      </c>
      <c r="H141" s="119" t="s">
        <v>4</v>
      </c>
      <c r="I141" s="121"/>
      <c r="J141" s="121"/>
      <c r="K141" s="118"/>
      <c r="L141" s="118"/>
      <c r="M141" s="122"/>
    </row>
    <row r="142" spans="1:13">
      <c r="A142" s="127"/>
      <c r="B142" s="123"/>
      <c r="C142" s="118"/>
      <c r="D142" s="118"/>
      <c r="E142" s="123" t="s">
        <v>101</v>
      </c>
      <c r="F142" s="118"/>
      <c r="G142" s="124" t="s">
        <v>65</v>
      </c>
      <c r="H142" s="119" t="s">
        <v>4</v>
      </c>
      <c r="I142" s="121"/>
      <c r="J142" s="121"/>
      <c r="K142" s="118"/>
      <c r="L142" s="118"/>
      <c r="M142" s="122"/>
    </row>
    <row r="143" spans="1:13">
      <c r="A143" s="127"/>
      <c r="B143" s="123"/>
      <c r="C143" s="118"/>
      <c r="D143" s="118"/>
      <c r="E143" s="118"/>
      <c r="F143" s="118"/>
      <c r="G143" s="119" t="s">
        <v>145</v>
      </c>
      <c r="H143" s="119" t="s">
        <v>4</v>
      </c>
      <c r="I143" s="121"/>
      <c r="J143" s="121"/>
      <c r="K143" s="118"/>
      <c r="L143" s="118"/>
      <c r="M143" s="122"/>
    </row>
    <row r="144" spans="1:13">
      <c r="A144" s="127"/>
      <c r="B144" s="123"/>
      <c r="C144" s="118"/>
      <c r="D144" s="118"/>
      <c r="E144" s="118"/>
      <c r="F144" s="118"/>
      <c r="G144" s="118"/>
      <c r="H144" s="118"/>
      <c r="I144" s="118"/>
      <c r="J144" s="118"/>
      <c r="K144" s="118"/>
      <c r="L144" s="118"/>
      <c r="M144" s="122"/>
    </row>
    <row r="145" spans="1:13">
      <c r="A145" s="127"/>
      <c r="B145" s="118"/>
      <c r="C145" s="119" t="s">
        <v>97</v>
      </c>
      <c r="D145" s="121"/>
      <c r="E145" s="121"/>
      <c r="F145" s="121"/>
      <c r="G145" s="121"/>
      <c r="H145" s="119" t="s">
        <v>4</v>
      </c>
      <c r="I145" s="121"/>
      <c r="J145" s="121"/>
      <c r="K145" s="118"/>
      <c r="L145" s="118"/>
      <c r="M145" s="122"/>
    </row>
    <row r="146" spans="1:13">
      <c r="A146" s="128"/>
      <c r="B146" s="121"/>
      <c r="C146" s="125" t="s">
        <v>98</v>
      </c>
      <c r="D146" s="121"/>
      <c r="E146" s="121"/>
      <c r="F146" s="121"/>
      <c r="G146" s="121"/>
      <c r="H146" s="121"/>
      <c r="I146" s="121"/>
      <c r="J146" s="121"/>
      <c r="K146" s="121"/>
      <c r="L146" s="121"/>
      <c r="M146" s="126"/>
    </row>
  </sheetData>
  <protectedRanges>
    <protectedRange sqref="F82 C65 C70 H65 H70 C74 C79 H74 H79" name="Range2"/>
    <protectedRange sqref="C12 D10 C14 H14 C18 H18 D24 B30 D37 D42 D44 D46 D48 B48 D51 D26 I24 I26 B40 B42 B44 B46 L26 D22 D40 K42 K44 K46 K48 I48 K51 I40 I42 I44 I46 K40 F81" name="Range1"/>
    <protectedRange sqref="H68 C68 H77 C77" name="Range2_1"/>
    <protectedRange sqref="E93:H95 J93:J95 J87:J89 D87:H89 C99:H101 I130:I136" name="Range2_1_1"/>
    <protectedRange sqref="F112:I112 B106:D110 F116:I116 L120:L125 B120:D124 F106:J110 E120:J125 F114:I114" name="Range2_1_1_2"/>
  </protectedRanges>
  <mergeCells count="51">
    <mergeCell ref="C70:E70"/>
    <mergeCell ref="C65:E66"/>
    <mergeCell ref="I46:J46"/>
    <mergeCell ref="C79:E79"/>
    <mergeCell ref="H79:K79"/>
    <mergeCell ref="H65:K66"/>
    <mergeCell ref="H68:K68"/>
    <mergeCell ref="D46:E46"/>
    <mergeCell ref="I44:J44"/>
    <mergeCell ref="K44:L44"/>
    <mergeCell ref="I40:J40"/>
    <mergeCell ref="K40:L40"/>
    <mergeCell ref="D44:E44"/>
    <mergeCell ref="D10:L10"/>
    <mergeCell ref="C12:L12"/>
    <mergeCell ref="C14:F14"/>
    <mergeCell ref="H14:L14"/>
    <mergeCell ref="C18:F18"/>
    <mergeCell ref="H18:L18"/>
    <mergeCell ref="D22:E22"/>
    <mergeCell ref="K46:L46"/>
    <mergeCell ref="B34:L35"/>
    <mergeCell ref="D40:E40"/>
    <mergeCell ref="B42:C42"/>
    <mergeCell ref="B44:C44"/>
    <mergeCell ref="D24:E24"/>
    <mergeCell ref="D37:E37"/>
    <mergeCell ref="B30:L32"/>
    <mergeCell ref="I42:J42"/>
    <mergeCell ref="K42:L42"/>
    <mergeCell ref="B33:L33"/>
    <mergeCell ref="D42:E42"/>
    <mergeCell ref="D26:E26"/>
    <mergeCell ref="B28:L28"/>
    <mergeCell ref="B40:C40"/>
    <mergeCell ref="J112:M113"/>
    <mergeCell ref="B48:C48"/>
    <mergeCell ref="D51:E51"/>
    <mergeCell ref="B46:C46"/>
    <mergeCell ref="D48:E48"/>
    <mergeCell ref="I48:J48"/>
    <mergeCell ref="K48:L48"/>
    <mergeCell ref="K51:L51"/>
    <mergeCell ref="H70:K70"/>
    <mergeCell ref="C74:E75"/>
    <mergeCell ref="H74:K75"/>
    <mergeCell ref="C77:E77"/>
    <mergeCell ref="H77:K77"/>
    <mergeCell ref="F82:I82"/>
    <mergeCell ref="F81:I81"/>
    <mergeCell ref="C68:E68"/>
  </mergeCells>
  <dataValidations count="4">
    <dataValidation type="list" allowBlank="1" showInputMessage="1" showErrorMessage="1" sqref="L106" xr:uid="{00000000-0002-0000-0000-000000000000}">
      <formula1>$O$106:$O$107</formula1>
    </dataValidation>
    <dataValidation type="list" allowBlank="1" showInputMessage="1" showErrorMessage="1" sqref="J22" xr:uid="{00000000-0002-0000-0000-000001000000}">
      <formula1>"Preliminary,Final"</formula1>
    </dataValidation>
    <dataValidation type="list" allowBlank="1" showInputMessage="1" showErrorMessage="1" sqref="C68:E68" xr:uid="{D224EC47-9762-4A5A-9387-A8D97A372D76}">
      <formula1>"Principal, Parish Priest, Executive Manager"</formula1>
    </dataValidation>
    <dataValidation type="list" allowBlank="1" showInputMessage="1" showErrorMessage="1" sqref="H68:K68" xr:uid="{9788B7AC-1BA3-4CEB-AD0B-0D6E1AD00E33}">
      <formula1>"Business Manager, Finance Manager, Director, Parish Priest, Parish Finance Council Chair"</formula1>
    </dataValidation>
  </dataValidations>
  <hyperlinks>
    <hyperlink ref="M4" r:id="rId1" xr:uid="{92BAF38B-8532-4F4C-AFC3-FC9FC2D76166}"/>
  </hyperlinks>
  <printOptions horizontalCentered="1" verticalCentered="1"/>
  <pageMargins left="3.937007874015748E-2" right="3.937007874015748E-2" top="0.23622047244094491" bottom="3.937007874015748E-2" header="0.19685039370078741" footer="0.19685039370078741"/>
  <pageSetup paperSize="9" scale="80" orientation="portrait" r:id="rId2"/>
  <rowBreaks count="1" manualBreakCount="1">
    <brk id="8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F106"/>
  <sheetViews>
    <sheetView zoomScaleNormal="100" workbookViewId="0">
      <pane xSplit="8" ySplit="7" topLeftCell="I8" activePane="bottomRight" state="frozen"/>
      <selection pane="topRight" activeCell="F1" sqref="F1"/>
      <selection pane="bottomLeft" activeCell="A4" sqref="A4"/>
      <selection pane="bottomRight" activeCell="N105" sqref="N105"/>
    </sheetView>
  </sheetViews>
  <sheetFormatPr defaultColWidth="9.140625" defaultRowHeight="11.25"/>
  <cols>
    <col min="1" max="1" width="9.28515625" style="31" bestFit="1" customWidth="1"/>
    <col min="2" max="2" width="11.85546875" style="31" bestFit="1" customWidth="1"/>
    <col min="3" max="3" width="13.42578125" style="31" bestFit="1" customWidth="1"/>
    <col min="4" max="4" width="10.5703125" style="31" bestFit="1" customWidth="1"/>
    <col min="5" max="5" width="9.140625" style="31"/>
    <col min="6" max="6" width="2.5703125" style="31" customWidth="1"/>
    <col min="7" max="7" width="4.42578125" style="35" bestFit="1" customWidth="1"/>
    <col min="8" max="8" width="11.7109375" style="31" bestFit="1" customWidth="1"/>
    <col min="9" max="9" width="2.7109375" style="70" customWidth="1"/>
    <col min="10" max="10" width="13.140625" style="31" customWidth="1"/>
    <col min="11" max="11" width="2.7109375" style="31" customWidth="1"/>
    <col min="12" max="12" width="10.42578125" style="31" bestFit="1" customWidth="1"/>
    <col min="13" max="13" width="2.7109375" style="31" customWidth="1"/>
    <col min="14" max="14" width="10.42578125" style="31" bestFit="1" customWidth="1"/>
    <col min="15" max="15" width="2.7109375" style="31" customWidth="1"/>
    <col min="16" max="16" width="10.42578125" style="31" bestFit="1" customWidth="1"/>
    <col min="17" max="17" width="2.7109375" style="31" customWidth="1"/>
    <col min="18" max="18" width="10.42578125" style="31" bestFit="1" customWidth="1"/>
    <col min="19" max="19" width="2.7109375" style="31" customWidth="1"/>
    <col min="20" max="20" width="10.42578125" style="31" bestFit="1" customWidth="1"/>
    <col min="21" max="21" width="2.7109375" style="31" customWidth="1"/>
    <col min="22" max="22" width="10.42578125" style="31" bestFit="1" customWidth="1"/>
    <col min="23" max="23" width="2.7109375" style="31" customWidth="1"/>
    <col min="24" max="24" width="10.42578125" style="31" bestFit="1" customWidth="1"/>
    <col min="25" max="25" width="2.7109375" style="31" customWidth="1"/>
    <col min="26" max="26" width="10.42578125" style="31" bestFit="1" customWidth="1"/>
    <col min="27" max="27" width="2.7109375" style="31" customWidth="1"/>
    <col min="28" max="28" width="10.42578125" style="31" bestFit="1" customWidth="1"/>
    <col min="29" max="29" width="2.7109375" style="31" customWidth="1"/>
    <col min="30" max="30" width="10.42578125" style="31" bestFit="1" customWidth="1"/>
    <col min="31" max="31" width="2.7109375" style="31" customWidth="1"/>
    <col min="32" max="32" width="10.42578125" style="31" bestFit="1" customWidth="1"/>
    <col min="33" max="33" width="9.5703125" style="31" bestFit="1" customWidth="1"/>
    <col min="34" max="34" width="10.85546875" style="31" bestFit="1" customWidth="1"/>
    <col min="35" max="35" width="11.5703125" style="31" bestFit="1" customWidth="1"/>
    <col min="36" max="36" width="10.85546875" style="31" bestFit="1" customWidth="1"/>
    <col min="37" max="37" width="1.7109375" style="31" customWidth="1"/>
    <col min="38" max="38" width="11.7109375" style="31" bestFit="1" customWidth="1"/>
    <col min="39" max="39" width="1.7109375" style="31" customWidth="1"/>
    <col min="40" max="40" width="11.7109375" style="31" bestFit="1" customWidth="1"/>
    <col min="41" max="41" width="1.7109375" style="31" customWidth="1"/>
    <col min="42" max="42" width="11.7109375" style="31" bestFit="1" customWidth="1"/>
    <col min="43" max="43" width="1.7109375" style="31" customWidth="1"/>
    <col min="44" max="44" width="11.7109375" style="31" bestFit="1" customWidth="1"/>
    <col min="45" max="45" width="1.7109375" style="31" customWidth="1"/>
    <col min="46" max="46" width="10.85546875" style="31" bestFit="1" customWidth="1"/>
    <col min="47" max="47" width="1.7109375" style="31" customWidth="1"/>
    <col min="48" max="48" width="10.85546875" style="31" bestFit="1" customWidth="1"/>
    <col min="49" max="49" width="1.7109375" style="31" customWidth="1"/>
    <col min="50" max="50" width="10.85546875" style="31" bestFit="1" customWidth="1"/>
    <col min="51" max="51" width="1.7109375" style="31" customWidth="1"/>
    <col min="52" max="52" width="10.85546875" style="31" bestFit="1" customWidth="1"/>
    <col min="53" max="53" width="1.7109375" style="31" customWidth="1"/>
    <col min="54" max="54" width="10.85546875" style="31" bestFit="1" customWidth="1"/>
    <col min="55" max="55" width="1.7109375" style="31" customWidth="1"/>
    <col min="56" max="56" width="10.85546875" style="31" bestFit="1" customWidth="1"/>
    <col min="57" max="57" width="1.7109375" style="31" customWidth="1"/>
    <col min="58" max="58" width="10.85546875" style="31" bestFit="1" customWidth="1"/>
    <col min="59" max="59" width="1.7109375" style="31" customWidth="1"/>
    <col min="60" max="60" width="10.85546875" style="31" bestFit="1" customWidth="1"/>
    <col min="61" max="61" width="12.28515625" style="71" bestFit="1" customWidth="1"/>
    <col min="62" max="62" width="10.42578125" style="31" bestFit="1" customWidth="1"/>
    <col min="63" max="63" width="11.7109375" style="31" bestFit="1" customWidth="1"/>
    <col min="64" max="64" width="2.7109375" style="31" customWidth="1"/>
    <col min="65" max="65" width="10.42578125" style="31" bestFit="1" customWidth="1"/>
    <col min="66" max="66" width="2.7109375" style="31" customWidth="1"/>
    <col min="67" max="67" width="10.42578125" style="31" bestFit="1" customWidth="1"/>
    <col min="68" max="68" width="2.7109375" style="31" customWidth="1"/>
    <col min="69" max="69" width="10.42578125" style="31" bestFit="1" customWidth="1"/>
    <col min="70" max="70" width="2.7109375" style="31" customWidth="1"/>
    <col min="71" max="71" width="10.42578125" style="31" bestFit="1" customWidth="1"/>
    <col min="72" max="72" width="2.7109375" style="31" customWidth="1"/>
    <col min="73" max="73" width="10.42578125" style="31" bestFit="1" customWidth="1"/>
    <col min="74" max="74" width="2.7109375" style="31" customWidth="1"/>
    <col min="75" max="75" width="10.42578125" style="31" bestFit="1" customWidth="1"/>
    <col min="76" max="76" width="2.7109375" style="31" customWidth="1"/>
    <col min="77" max="77" width="10.42578125" style="31" bestFit="1" customWidth="1"/>
    <col min="78" max="78" width="2.7109375" style="31" customWidth="1"/>
    <col min="79" max="79" width="10.42578125" style="31" bestFit="1" customWidth="1"/>
    <col min="80" max="80" width="2.7109375" style="31" customWidth="1"/>
    <col min="81" max="81" width="10.42578125" style="31" bestFit="1" customWidth="1"/>
    <col min="82" max="82" width="2.7109375" style="31" customWidth="1"/>
    <col min="83" max="83" width="10.42578125" style="31" bestFit="1" customWidth="1"/>
    <col min="84" max="84" width="2.7109375" style="31" customWidth="1"/>
    <col min="85" max="85" width="10.42578125" style="31" bestFit="1" customWidth="1"/>
    <col min="86" max="86" width="9.140625" style="31"/>
    <col min="87" max="87" width="6.140625" style="31" bestFit="1" customWidth="1"/>
    <col min="88" max="88" width="10.85546875" style="31" bestFit="1" customWidth="1"/>
    <col min="89" max="89" width="3.140625" style="31" bestFit="1" customWidth="1"/>
    <col min="90" max="90" width="10.42578125" style="31" bestFit="1" customWidth="1"/>
    <col min="91" max="91" width="6" style="38" bestFit="1" customWidth="1"/>
    <col min="92" max="92" width="10.42578125" style="31" bestFit="1" customWidth="1"/>
    <col min="93" max="93" width="3.7109375" style="31" customWidth="1"/>
    <col min="94" max="94" width="10.42578125" style="31" bestFit="1" customWidth="1"/>
    <col min="95" max="95" width="6.140625" style="31" bestFit="1" customWidth="1"/>
    <col min="96" max="96" width="10.42578125" style="31" bestFit="1" customWidth="1"/>
    <col min="97" max="97" width="6" style="31" bestFit="1" customWidth="1"/>
    <col min="98" max="98" width="10.42578125" style="31" bestFit="1" customWidth="1"/>
    <col min="99" max="99" width="3.140625" style="31" customWidth="1"/>
    <col min="100" max="100" width="10.42578125" style="31" bestFit="1" customWidth="1"/>
    <col min="101" max="101" width="7" style="31" bestFit="1" customWidth="1"/>
    <col min="102" max="102" width="10.42578125" style="31" bestFit="1" customWidth="1"/>
    <col min="103" max="103" width="6" style="31" bestFit="1" customWidth="1"/>
    <col min="104" max="104" width="10.42578125" style="31" bestFit="1" customWidth="1"/>
    <col min="105" max="105" width="2.7109375" style="31" customWidth="1"/>
    <col min="106" max="106" width="10.42578125" style="31" bestFit="1" customWidth="1"/>
    <col min="107" max="107" width="6" style="31" bestFit="1" customWidth="1"/>
    <col min="108" max="108" width="10.42578125" style="31" bestFit="1" customWidth="1"/>
    <col min="109" max="109" width="3.140625" style="31" bestFit="1" customWidth="1"/>
    <col min="110" max="110" width="10.42578125" style="31" bestFit="1" customWidth="1"/>
    <col min="111" max="16384" width="9.140625" style="31"/>
  </cols>
  <sheetData>
    <row r="1" spans="1:110">
      <c r="B1" s="32" t="s">
        <v>24</v>
      </c>
      <c r="C1" s="33"/>
      <c r="D1" s="34">
        <f>+'Loan Applcn'!L26</f>
        <v>6.6000000000000003E-2</v>
      </c>
      <c r="E1" s="33" t="s">
        <v>25</v>
      </c>
      <c r="H1" s="31" t="s">
        <v>133</v>
      </c>
      <c r="I1" s="36"/>
      <c r="J1" s="75" t="e">
        <f>-CUMIPMT(D1/12,D2,D3,1,D2,0)</f>
        <v>#NUM!</v>
      </c>
      <c r="AG1" s="59"/>
      <c r="AH1" s="64"/>
      <c r="BI1" s="69"/>
    </row>
    <row r="2" spans="1:110">
      <c r="B2" s="32" t="s">
        <v>26</v>
      </c>
      <c r="C2" s="39">
        <f>+'Loan Applcn'!D26</f>
        <v>10</v>
      </c>
      <c r="D2" s="33">
        <f>+C2*12</f>
        <v>120</v>
      </c>
      <c r="E2" s="33" t="s">
        <v>27</v>
      </c>
      <c r="G2" s="40"/>
      <c r="H2" s="31" t="s">
        <v>134</v>
      </c>
      <c r="I2" s="41"/>
      <c r="J2" s="75">
        <f>D4*D2</f>
        <v>0</v>
      </c>
      <c r="L2" s="42"/>
      <c r="N2" s="42"/>
      <c r="P2" s="42"/>
      <c r="R2" s="42"/>
      <c r="T2" s="42"/>
      <c r="V2" s="42"/>
      <c r="X2" s="42"/>
      <c r="Z2" s="42"/>
      <c r="AB2" s="42"/>
      <c r="AD2" s="42"/>
      <c r="AE2" s="43"/>
      <c r="AF2" s="44"/>
      <c r="AG2" s="59"/>
      <c r="AH2" s="64"/>
      <c r="AL2" s="42"/>
      <c r="AM2" s="42"/>
      <c r="AN2" s="42"/>
      <c r="AO2" s="42"/>
      <c r="AP2" s="42"/>
      <c r="AQ2" s="42"/>
      <c r="AR2" s="42"/>
      <c r="AS2" s="42"/>
      <c r="AT2" s="42"/>
      <c r="AU2" s="42"/>
      <c r="AV2" s="42"/>
      <c r="AW2" s="42"/>
      <c r="AX2" s="42"/>
      <c r="AY2" s="42"/>
      <c r="AZ2" s="42"/>
      <c r="BA2" s="42"/>
      <c r="BB2" s="42"/>
      <c r="BC2" s="42"/>
      <c r="BD2" s="42"/>
      <c r="BE2" s="42"/>
      <c r="BF2" s="42"/>
      <c r="BG2" s="42"/>
      <c r="BH2" s="42"/>
      <c r="BI2" s="69"/>
      <c r="BK2" s="42"/>
      <c r="BL2" s="42"/>
      <c r="BM2" s="42"/>
      <c r="BN2" s="42"/>
      <c r="BO2" s="42"/>
      <c r="BP2" s="42"/>
      <c r="BQ2" s="42"/>
      <c r="BR2" s="42"/>
      <c r="BS2" s="42"/>
      <c r="BT2" s="42"/>
      <c r="BU2" s="42"/>
      <c r="BV2" s="42"/>
      <c r="BW2" s="42"/>
      <c r="BX2" s="42"/>
      <c r="BY2" s="42"/>
      <c r="BZ2" s="42"/>
      <c r="CA2" s="42"/>
      <c r="CB2" s="42"/>
      <c r="CC2" s="42"/>
      <c r="CD2" s="42"/>
      <c r="CE2" s="42"/>
      <c r="CF2" s="42"/>
      <c r="CG2" s="42"/>
      <c r="CJ2" s="42"/>
      <c r="CL2" s="42"/>
      <c r="CN2" s="42"/>
      <c r="CP2" s="42"/>
      <c r="CQ2" s="42"/>
      <c r="CR2" s="42"/>
      <c r="CS2" s="42"/>
      <c r="CT2" s="42"/>
      <c r="CU2" s="42"/>
      <c r="CV2" s="42"/>
      <c r="CX2" s="42"/>
      <c r="CZ2" s="42"/>
      <c r="DB2" s="42"/>
      <c r="DD2" s="42"/>
      <c r="DF2" s="42"/>
    </row>
    <row r="3" spans="1:110">
      <c r="B3" s="32" t="s">
        <v>28</v>
      </c>
      <c r="C3" s="33"/>
      <c r="D3" s="45">
        <f>+'Loan Applcn'!D24</f>
        <v>0</v>
      </c>
      <c r="E3" s="33" t="s">
        <v>29</v>
      </c>
      <c r="H3" s="35"/>
      <c r="I3" s="36"/>
      <c r="J3" s="46"/>
      <c r="K3" s="46"/>
      <c r="L3" s="46"/>
      <c r="M3" s="46"/>
      <c r="N3" s="46"/>
      <c r="O3" s="46"/>
      <c r="P3" s="46"/>
      <c r="Q3" s="46"/>
      <c r="R3" s="46"/>
      <c r="S3" s="46"/>
      <c r="T3" s="46"/>
      <c r="U3" s="46"/>
      <c r="V3" s="46"/>
      <c r="W3" s="46"/>
      <c r="X3" s="46"/>
      <c r="Y3" s="46"/>
      <c r="Z3" s="46"/>
      <c r="AA3" s="46"/>
      <c r="AB3" s="46"/>
      <c r="AC3" s="46"/>
      <c r="AD3" s="46"/>
      <c r="AE3" s="46"/>
      <c r="AF3" s="46"/>
      <c r="AG3" s="60"/>
      <c r="AH3" s="65"/>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69"/>
      <c r="CI3" s="46"/>
      <c r="CJ3" s="46"/>
      <c r="CK3" s="46"/>
      <c r="CL3" s="46"/>
      <c r="CM3" s="47"/>
      <c r="CN3" s="46"/>
      <c r="CO3" s="46"/>
      <c r="CP3" s="46"/>
      <c r="CQ3" s="46"/>
      <c r="CR3" s="46"/>
      <c r="CS3" s="46"/>
      <c r="CT3" s="46"/>
      <c r="CU3" s="46"/>
      <c r="CV3" s="46"/>
      <c r="CW3" s="46"/>
      <c r="CX3" s="46"/>
      <c r="CY3" s="46"/>
      <c r="CZ3" s="46"/>
      <c r="DA3" s="46"/>
      <c r="DB3" s="46"/>
      <c r="DC3" s="46"/>
      <c r="DD3" s="46"/>
      <c r="DE3" s="46"/>
      <c r="DF3" s="46"/>
    </row>
    <row r="4" spans="1:110">
      <c r="B4" s="33" t="s">
        <v>31</v>
      </c>
      <c r="C4" s="33"/>
      <c r="D4" s="75">
        <f>ROUNDUP(-E4,0)</f>
        <v>0</v>
      </c>
      <c r="E4" s="30">
        <f>PMT(D1/12,D2,D3)</f>
        <v>0</v>
      </c>
      <c r="H4" s="35"/>
      <c r="I4" s="36"/>
      <c r="J4" s="46"/>
      <c r="K4" s="46"/>
      <c r="L4" s="46"/>
      <c r="M4" s="46"/>
      <c r="N4" s="46"/>
      <c r="O4" s="46"/>
      <c r="P4" s="46"/>
      <c r="Q4" s="46"/>
      <c r="R4" s="46"/>
      <c r="S4" s="46"/>
      <c r="T4" s="46"/>
      <c r="U4" s="46"/>
      <c r="V4" s="46"/>
      <c r="W4" s="46"/>
      <c r="X4" s="46"/>
      <c r="Y4" s="46"/>
      <c r="Z4" s="46"/>
      <c r="AA4" s="46"/>
      <c r="AB4" s="46"/>
      <c r="AC4" s="46"/>
      <c r="AD4" s="46"/>
      <c r="AE4" s="46"/>
      <c r="AF4" s="46"/>
      <c r="AG4" s="60"/>
      <c r="AH4" s="65"/>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69"/>
      <c r="CI4" s="46"/>
      <c r="CJ4" s="46"/>
      <c r="CK4" s="46"/>
      <c r="CL4" s="46"/>
      <c r="CM4" s="47"/>
      <c r="CN4" s="46"/>
      <c r="CO4" s="46"/>
      <c r="CP4" s="46"/>
      <c r="CQ4" s="46"/>
      <c r="CR4" s="46"/>
      <c r="CS4" s="46"/>
      <c r="CT4" s="46"/>
      <c r="CU4" s="46"/>
      <c r="CV4" s="46"/>
      <c r="CW4" s="46"/>
      <c r="CX4" s="46"/>
      <c r="CY4" s="46"/>
      <c r="CZ4" s="46"/>
      <c r="DA4" s="46"/>
      <c r="DB4" s="46"/>
      <c r="DC4" s="46"/>
      <c r="DD4" s="46"/>
      <c r="DE4" s="46"/>
      <c r="DF4" s="46"/>
    </row>
    <row r="5" spans="1:110">
      <c r="B5" s="33"/>
      <c r="C5" s="33"/>
      <c r="D5" s="48"/>
      <c r="E5" s="30"/>
      <c r="H5" s="35"/>
      <c r="I5" s="36"/>
      <c r="J5" s="46"/>
      <c r="K5" s="46"/>
      <c r="L5" s="46"/>
      <c r="M5" s="46"/>
      <c r="N5" s="46"/>
      <c r="O5" s="46"/>
      <c r="P5" s="46"/>
      <c r="Q5" s="46"/>
      <c r="R5" s="46"/>
      <c r="S5" s="46"/>
      <c r="T5" s="46"/>
      <c r="U5" s="46"/>
      <c r="V5" s="46"/>
      <c r="W5" s="46"/>
      <c r="X5" s="46"/>
      <c r="Y5" s="46"/>
      <c r="Z5" s="46"/>
      <c r="AA5" s="46"/>
      <c r="AB5" s="46"/>
      <c r="AC5" s="46"/>
      <c r="AD5" s="46"/>
      <c r="AE5" s="46"/>
      <c r="AF5" s="46"/>
      <c r="AG5" s="60"/>
      <c r="AH5" s="65"/>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69"/>
      <c r="CI5" s="46"/>
      <c r="CJ5" s="46"/>
      <c r="CK5" s="46"/>
      <c r="CL5" s="46"/>
      <c r="CM5" s="47"/>
      <c r="CN5" s="46"/>
      <c r="CO5" s="46"/>
      <c r="CP5" s="46"/>
      <c r="CQ5" s="46"/>
      <c r="CR5" s="46"/>
      <c r="CS5" s="46"/>
      <c r="CT5" s="46"/>
      <c r="CU5" s="46"/>
      <c r="CV5" s="46"/>
      <c r="CW5" s="46"/>
      <c r="CX5" s="46"/>
      <c r="CY5" s="46"/>
      <c r="CZ5" s="46"/>
      <c r="DA5" s="46"/>
      <c r="DB5" s="46"/>
      <c r="DC5" s="46"/>
      <c r="DD5" s="46"/>
      <c r="DE5" s="46"/>
      <c r="DF5" s="46"/>
    </row>
    <row r="6" spans="1:110">
      <c r="A6" s="49" t="s">
        <v>45</v>
      </c>
      <c r="B6" s="49" t="s">
        <v>24</v>
      </c>
      <c r="C6" s="49" t="s">
        <v>32</v>
      </c>
      <c r="G6" s="35" t="s">
        <v>39</v>
      </c>
      <c r="H6" s="50">
        <v>45657</v>
      </c>
      <c r="I6" s="51">
        <v>40908</v>
      </c>
      <c r="J6" s="52">
        <v>45688</v>
      </c>
      <c r="L6" s="52">
        <v>45716</v>
      </c>
      <c r="N6" s="52">
        <v>45747</v>
      </c>
      <c r="P6" s="52">
        <v>45777</v>
      </c>
      <c r="R6" s="52">
        <v>45808</v>
      </c>
      <c r="T6" s="52">
        <v>45838</v>
      </c>
      <c r="V6" s="52">
        <v>45869</v>
      </c>
      <c r="X6" s="52">
        <v>45900</v>
      </c>
      <c r="Z6" s="52">
        <v>45930</v>
      </c>
      <c r="AB6" s="52">
        <v>45961</v>
      </c>
      <c r="AD6" s="52">
        <v>45991</v>
      </c>
      <c r="AF6" s="52">
        <v>46022</v>
      </c>
      <c r="AG6" s="61" t="s">
        <v>24</v>
      </c>
      <c r="AH6" s="66" t="s">
        <v>12</v>
      </c>
      <c r="AI6" s="52"/>
      <c r="AJ6" s="53"/>
      <c r="AK6" s="53"/>
      <c r="AL6" s="52">
        <f>+J6</f>
        <v>45688</v>
      </c>
      <c r="AM6" s="52"/>
      <c r="AN6" s="52">
        <f>+L6</f>
        <v>45716</v>
      </c>
      <c r="AO6" s="52"/>
      <c r="AP6" s="52">
        <f>+N6</f>
        <v>45747</v>
      </c>
      <c r="AQ6" s="52"/>
      <c r="AR6" s="52">
        <f>+P6</f>
        <v>45777</v>
      </c>
      <c r="AS6" s="52"/>
      <c r="AT6" s="52">
        <f>+R6</f>
        <v>45808</v>
      </c>
      <c r="AU6" s="52"/>
      <c r="AV6" s="52">
        <f>+T6</f>
        <v>45838</v>
      </c>
      <c r="AW6" s="52"/>
      <c r="AX6" s="52">
        <f>+V6</f>
        <v>45869</v>
      </c>
      <c r="AY6" s="52"/>
      <c r="AZ6" s="52">
        <f>+X6</f>
        <v>45900</v>
      </c>
      <c r="BA6" s="52"/>
      <c r="BB6" s="52">
        <f>+Z6</f>
        <v>45930</v>
      </c>
      <c r="BC6" s="52"/>
      <c r="BD6" s="52">
        <f>+AB6</f>
        <v>45961</v>
      </c>
      <c r="BE6" s="52"/>
      <c r="BF6" s="52">
        <f>+AD6</f>
        <v>45991</v>
      </c>
      <c r="BG6" s="52"/>
      <c r="BH6" s="52">
        <f>+AF6</f>
        <v>46022</v>
      </c>
      <c r="BI6" s="69" t="s">
        <v>40</v>
      </c>
      <c r="BJ6" s="53"/>
      <c r="BK6" s="52">
        <f>+AL6</f>
        <v>45688</v>
      </c>
      <c r="BL6" s="52"/>
      <c r="BM6" s="52">
        <f>+AN6</f>
        <v>45716</v>
      </c>
      <c r="BN6" s="52"/>
      <c r="BO6" s="52">
        <f>+AP6</f>
        <v>45747</v>
      </c>
      <c r="BP6" s="52"/>
      <c r="BQ6" s="52">
        <f>+AR6</f>
        <v>45777</v>
      </c>
      <c r="BR6" s="52"/>
      <c r="BS6" s="52">
        <f>+AT6</f>
        <v>45808</v>
      </c>
      <c r="BT6" s="52"/>
      <c r="BU6" s="52">
        <f>+AV6</f>
        <v>45838</v>
      </c>
      <c r="BV6" s="52"/>
      <c r="BW6" s="52">
        <f>+AX6</f>
        <v>45869</v>
      </c>
      <c r="BX6" s="52"/>
      <c r="BY6" s="52">
        <f>+AZ6</f>
        <v>45900</v>
      </c>
      <c r="BZ6" s="52"/>
      <c r="CA6" s="52">
        <f>+BB6</f>
        <v>45930</v>
      </c>
      <c r="CB6" s="52"/>
      <c r="CC6" s="52">
        <f>+BD6</f>
        <v>45961</v>
      </c>
      <c r="CD6" s="52"/>
      <c r="CE6" s="52">
        <f>+BF6</f>
        <v>45991</v>
      </c>
      <c r="CF6" s="52"/>
      <c r="CG6" s="52">
        <f>+BH6</f>
        <v>46022</v>
      </c>
      <c r="CI6" s="53"/>
      <c r="CJ6" s="52">
        <f>+BK6</f>
        <v>45688</v>
      </c>
      <c r="CL6" s="52"/>
      <c r="CN6" s="52"/>
      <c r="CP6" s="52"/>
      <c r="CQ6" s="52"/>
      <c r="CR6" s="52"/>
      <c r="CS6" s="52"/>
      <c r="CT6" s="52"/>
      <c r="CU6" s="52"/>
      <c r="CV6" s="52"/>
      <c r="CX6" s="52"/>
      <c r="CZ6" s="52"/>
      <c r="DB6" s="52"/>
      <c r="DD6" s="52"/>
      <c r="DF6" s="52"/>
    </row>
    <row r="7" spans="1:110" ht="22.5">
      <c r="G7" s="35" t="s">
        <v>39</v>
      </c>
      <c r="H7" s="55" t="s">
        <v>41</v>
      </c>
      <c r="I7" s="36"/>
      <c r="J7" s="56">
        <f>D1</f>
        <v>6.6000000000000003E-2</v>
      </c>
      <c r="K7" s="57"/>
      <c r="L7" s="56">
        <f>$D$1</f>
        <v>6.6000000000000003E-2</v>
      </c>
      <c r="M7" s="57"/>
      <c r="N7" s="56">
        <f>$D$1</f>
        <v>6.6000000000000003E-2</v>
      </c>
      <c r="O7" s="57"/>
      <c r="P7" s="56">
        <f>$D$1</f>
        <v>6.6000000000000003E-2</v>
      </c>
      <c r="Q7" s="57"/>
      <c r="R7" s="56">
        <f>$D$1</f>
        <v>6.6000000000000003E-2</v>
      </c>
      <c r="S7" s="57"/>
      <c r="T7" s="56">
        <f>$D$1</f>
        <v>6.6000000000000003E-2</v>
      </c>
      <c r="U7" s="57"/>
      <c r="V7" s="56">
        <f>$D$1</f>
        <v>6.6000000000000003E-2</v>
      </c>
      <c r="W7" s="57"/>
      <c r="X7" s="56">
        <f>$D$1</f>
        <v>6.6000000000000003E-2</v>
      </c>
      <c r="Y7" s="57"/>
      <c r="Z7" s="56">
        <f>$D$1</f>
        <v>6.6000000000000003E-2</v>
      </c>
      <c r="AA7" s="57"/>
      <c r="AB7" s="56">
        <f>$D$1</f>
        <v>6.6000000000000003E-2</v>
      </c>
      <c r="AC7" s="57"/>
      <c r="AD7" s="56">
        <f>$D$1</f>
        <v>6.6000000000000003E-2</v>
      </c>
      <c r="AE7" s="57"/>
      <c r="AF7" s="56">
        <f>$D$1</f>
        <v>6.6000000000000003E-2</v>
      </c>
      <c r="AG7" s="62" t="s">
        <v>14</v>
      </c>
      <c r="AH7" s="67" t="s">
        <v>42</v>
      </c>
      <c r="AI7" s="58"/>
      <c r="AJ7" s="46" t="s">
        <v>33</v>
      </c>
      <c r="AL7" s="52"/>
      <c r="AM7" s="52"/>
      <c r="AN7" s="52"/>
      <c r="AO7" s="52"/>
      <c r="AP7" s="52"/>
      <c r="AQ7" s="52"/>
      <c r="AR7" s="52"/>
      <c r="AS7" s="52"/>
      <c r="AT7" s="52"/>
      <c r="AU7" s="52"/>
      <c r="AV7" s="52"/>
      <c r="AW7" s="52"/>
      <c r="AX7" s="52"/>
      <c r="AY7" s="52"/>
      <c r="AZ7" s="52"/>
      <c r="BA7" s="52"/>
      <c r="BB7" s="52"/>
      <c r="BC7" s="52"/>
      <c r="BD7" s="52"/>
      <c r="BE7" s="52"/>
      <c r="BF7" s="52"/>
      <c r="BG7" s="52"/>
      <c r="BH7" s="52"/>
      <c r="BI7" s="69"/>
      <c r="CJ7" s="52"/>
      <c r="CL7" s="52"/>
      <c r="CN7" s="52"/>
      <c r="CO7" s="52"/>
      <c r="CP7" s="52"/>
      <c r="CQ7" s="52"/>
      <c r="CR7" s="52"/>
      <c r="CS7" s="52"/>
      <c r="CT7" s="52"/>
      <c r="CU7" s="52"/>
      <c r="CV7" s="52"/>
      <c r="CX7" s="52"/>
      <c r="CZ7" s="52"/>
      <c r="DB7" s="52"/>
      <c r="DD7" s="52"/>
      <c r="DF7" s="52"/>
    </row>
    <row r="8" spans="1:110">
      <c r="A8" s="31">
        <v>1</v>
      </c>
      <c r="B8" s="42">
        <f>+AG8</f>
        <v>0</v>
      </c>
      <c r="C8" s="42">
        <f>+BH8</f>
        <v>0</v>
      </c>
      <c r="F8" s="31" t="s">
        <v>43</v>
      </c>
      <c r="G8" s="31">
        <v>1</v>
      </c>
      <c r="H8" s="37">
        <f>+$D$4</f>
        <v>0</v>
      </c>
      <c r="I8" s="36"/>
      <c r="J8" s="42">
        <f>ROUND(IF(CJ8&lt;0,IF(OR(-CJ8&lt;$H8,CI8&lt;$G8),(AJ8*J$7/366)*CI8,(+AJ8*J$7/366)*($G8+I8)+((AJ8-$H8)*J$7/366)*(CI8-$G8-I8)),IF(AJ8&gt;0,+(AJ8*J$7/366)*($G8+I8)+((AJ8-$H8)*J$7/366)*(J$6-H$6-$G8-I8),0)+IF($F8="N",CJ8*J$7/366*(J$6-H$6-CI8),0)),2)</f>
        <v>0</v>
      </c>
      <c r="K8" s="36"/>
      <c r="L8" s="42">
        <f>ROUND(IF(CL8&lt;0,IF(OR(-CL8&lt;$H8,CK8&lt;$G8),(AL8*L$7/366)*CK8,(+AL8*L$7/366)*($G8+K8)+((AL8-$H8)*L$7/366)*(CK8-$G8-K8)),IF(AL8&gt;0,+(AL8*L$7/366)*($G8+K8)+((AL8-$H8)*L$7/366)*(L$6-J$6-$G8-K8),0)+IF($F8="N",CL8*L$7/366*(L$6-J$6-CK8),0)),2)</f>
        <v>0</v>
      </c>
      <c r="M8" s="36"/>
      <c r="N8" s="42">
        <f>ROUND(IF(CN8&lt;0,IF(OR(-CN8&lt;$H8,CM8&lt;$G8),(AN8*N$7/366)*CM8,(+AN8*N$7/366)*($G8+M8)+((AN8-$H8)*N$7/366)*(CM8-$G8-M8)),IF(AN8&gt;0,+(AN8*N$7/366)*($G8+M8)+((AN8-$H8)*N$7/366)*(N$6-L$6-$G8-M8),0)+IF($F8="N",CN8*N$7/366*(N$6-L$6-CM8),0)),2)</f>
        <v>0</v>
      </c>
      <c r="O8" s="36"/>
      <c r="P8" s="42">
        <f>ROUND(IF(CP8&lt;0,IF(OR(-CP8&lt;$H8,CO8&lt;$G8),(AP8*P$7/366)*CO8,(+AP8*P$7/366)*($G8+O8)+((AP8-$H8)*P$7/366)*(CO8-$G8-O8)),IF(AP8&gt;0,+(AP8*P$7/366)*($G8+O8)+((AP8-$H8)*P$7/366)*(P$6-N$6-$G8-O8),0)+IF($F8="N",CP8*P$7/366*(P$6-N$6-CO8),0)),2)</f>
        <v>0</v>
      </c>
      <c r="Q8" s="36"/>
      <c r="R8" s="42">
        <f>ROUND(IF(CR8&lt;0,IF(OR(-CR8&lt;$H8,CQ8&lt;$G8),(AR8*R$7/366)*CQ8,(+AR8*R$7/366)*($G8+Q8)+((AR8-$H8)*R$7/366)*(CQ8-$G8-Q8)),IF(AR8&gt;0,+(AR8*R$7/366)*($G8+Q8)+((AR8-$H8)*R$7/366)*(R$6-P$6-$G8-Q8),0)+IF($F8="N",CR8*R$7/366*(R$6-P$6-CQ8),0)),2)</f>
        <v>0</v>
      </c>
      <c r="S8" s="36"/>
      <c r="T8" s="42">
        <f>ROUND(IF(CT8&lt;0,IF(OR(-CT8&lt;$H8,CS8&lt;$G8),(AT8*T$7/366)*CS8,(+AT8*T$7/366)*($G8+S8)+((AT8-$H8)*T$7/366)*(CS8-$G8-S8)),IF(AT8&gt;0,+(AT8*T$7/366)*($G8+S8)+((AT8-$H8)*T$7/366)*(T$6-R$6-$G8-S8),0)+IF($F8="N",CT8*T$7/366*(T$6-R$6-CS8),0)),2)</f>
        <v>0</v>
      </c>
      <c r="U8" s="36"/>
      <c r="V8" s="42">
        <f>ROUND(IF(CV8&lt;0,IF(OR(-CV8&lt;$H8,CU8&lt;$G8),(AV8*V$7/366)*CU8,(+AV8*V$7/366)*($G8+U8)+((AV8-$H8)*V$7/366)*(CU8-$G8-U8)),IF(AV8&gt;0,+(AV8*V$7/366)*($G8+U8)+((AV8-$H8)*V$7/366)*(V$6-T$6-$G8-U8),0)+IF($F8="N",CV8*V$7/366*(V$6-T$6-CU8),0)),2)</f>
        <v>0</v>
      </c>
      <c r="W8" s="36"/>
      <c r="X8" s="42">
        <f>ROUND(IF(CX8&lt;0,IF(OR(-CX8&lt;$H8,CW8&lt;$G8),(AX8*X$7/366)*CW8,(+AX8*X$7/366)*($G8+W8)+((AX8-$H8)*X$7/366)*(CW8-$G8-W8)),IF(AX8&gt;0,+(AX8*X$7/366)*($G8+W8)+((AX8-$H8)*X$7/366)*(X$6-V$6-$G8-W8),0)+IF($F8="N",CX8*X$7/366*(X$6-V$6-CW8),0)),2)</f>
        <v>0</v>
      </c>
      <c r="Y8" s="36"/>
      <c r="Z8" s="42">
        <f>ROUND(IF(CZ8&lt;0,IF(OR(-CZ8&lt;$H8,CY8&lt;$G8),(AZ8*Z$7/366)*CY8,(+AZ8*Z$7/366)*($G8+Y8)+((AZ8-$H8)*Z$7/366)*(CY8-$G8-Y8)),IF(AZ8&gt;0,+(AZ8*Z$7/366)*($G8+Y8)+((AZ8-$H8)*Z$7/366)*(Z$6-X$6-$G8-Y8),0)+IF($F8="N",CZ8*Z$7/366*(Z$6-X$6-CY8),0)),2)</f>
        <v>0</v>
      </c>
      <c r="AA8" s="36"/>
      <c r="AB8" s="42">
        <f>ROUND(IF(DB8&lt;0,IF(OR(-DB8&lt;$H8,DA8&lt;$G8),(BB8*AB$7/366)*DA8,(+BB8*AB$7/366)*($G8+AA8)+((BB8-$H8)*AB$7/366)*(DA8-$G8-AA8)),IF(BB8&gt;0,+(BB8*AB$7/366)*($G8+AA8)+((BB8-$H8)*AB$7/366)*(AB$6-Z$6-$G8-AA8),0)+IF($F8="N",DB8*AB$7/366*(AB$6-Z$6-DA8),0)),2)</f>
        <v>0</v>
      </c>
      <c r="AC8" s="36"/>
      <c r="AD8" s="42">
        <f>ROUND(IF(DD8&lt;0,IF(OR(-DD8&lt;$H8,DC8&lt;$G8),(BD8*AD$7/366)*DC8,(+BD8*AD$7/366)*($G8+AC8)+((BD8-$H8)*AD$7/366)*(DC8-$G8-AC8)),IF(BD8&gt;0,+(BD8*AD$7/366)*($G8+AC8)+((BD8-$H8)*AD$7/366)*(AD$6-AB$6-$G8-AC8),0)+IF($F8="N",DD8*AD$7/366*(AD$6-AB$6-DC8),0)),2)</f>
        <v>0</v>
      </c>
      <c r="AE8" s="36"/>
      <c r="AF8" s="42">
        <f>ROUND(IF(DF8&lt;0,IF(OR(-DF8&lt;$H8,DE8&lt;$G8),(BF8*AF$7/366)*DE8,(+BF8*AF$7/366)*($G8+AE8)+((BF8-$H8)*AF$7/366)*(DE8-$G8-AE8)),IF(BF8&gt;0,+(BF8*AF$7/366)*($G8+AE8)+((BF8-$H8)*AF$7/366)*(AF$6-AD$6-$G8-AE8),0)+IF($F8="N",DF8*AF$7/366*(AF$6-AD$6-DE8),0)),2)</f>
        <v>0</v>
      </c>
      <c r="AG8" s="63">
        <f>SUM(J8:AF8)</f>
        <v>0</v>
      </c>
      <c r="AH8" s="68">
        <f>+BH8</f>
        <v>0</v>
      </c>
      <c r="AI8" s="42"/>
      <c r="AJ8" s="37">
        <v>0</v>
      </c>
      <c r="AK8" s="37"/>
      <c r="AL8" s="37">
        <f>ROUND(IF(AJ8&gt;0,ROUND(+AJ8-$H8+J8,2),0)+IF($F8="N",+CJ8)+IF(CJ8&lt;0,IF(AJ8&lt;$H8,+CJ8+$H8,+CJ8))+IF($F8="N",IF(AJ8=0,J8,0)),2)</f>
        <v>0</v>
      </c>
      <c r="AM8" s="42"/>
      <c r="AN8" s="37">
        <f>ROUND(IF(AL8&gt;0,ROUND(+AL8-$H8+L8,2),0)+IF($F8="N",+CL8)+IF(CL8&lt;0,IF(AL8&lt;$H8,+CL8+$H8,+CL8))+IF($F8="N",IF(AL8=0,L8,0)),2)+IF(AND(AL8&gt;0,+AL8-$H8+L8&lt;0),-(AL8-$H8+L8),0)</f>
        <v>0</v>
      </c>
      <c r="AO8" s="42"/>
      <c r="AP8" s="37">
        <f>ROUND(IF(AN8&gt;0,ROUND(+AN8-$H8+N8,2),0)+IF($F8="N",+CN8)+IF(CN8&lt;0,IF(AN8&lt;$H8,+CN8+$H8,+CN8))+IF($F8="N",IF(AN8=0,N8,0)),2)+IF(AND(AN8&gt;0,+AN8-$H8+N8&lt;0),-(AN8-$H8+N8),0)</f>
        <v>0</v>
      </c>
      <c r="AQ8" s="42"/>
      <c r="AR8" s="37">
        <f>ROUND(IF(AP8&gt;0,ROUND(+AP8-$H8+P8,2),0)+IF($F8="N",+CP8)+IF(CP8&lt;0,IF(AP8&lt;$H8,+CP8+$H8,+CP8))+IF($F8="N",IF(AP8=0,P8,0)),2)+IF(AND(AP8&gt;0,+AP8-$H8+P8&lt;0),-(AP8-$H8+P8),0)</f>
        <v>0</v>
      </c>
      <c r="AS8" s="42"/>
      <c r="AT8" s="37">
        <f>ROUND(IF(AR8&gt;0,ROUND(+AR8-$H8+R8,2),0)+IF($F8="N",+CR8)+IF(CR8&lt;0,IF(AR8&lt;$H8,+CR8+$H8,+CR8))+IF($F8="N",IF(AR8=0,R8,0)),2)+IF(AND(AR8&gt;0,+AR8-$H8+R8&lt;0),-(AR8-$H8+R8),0)</f>
        <v>0</v>
      </c>
      <c r="AU8" s="42"/>
      <c r="AV8" s="37">
        <f>ROUND(IF(AT8&gt;0,ROUND(+AT8-$H8+T8,2),0)+IF($F8="N",+CT8)+IF(CT8&lt;0,IF(AT8&lt;$H8,+CT8+$H8,+CT8))+IF($F8="N",IF(AT8=0,T8,0)),2)+IF(AND(AT8&gt;0,+AT8-$H8+T8&lt;0),-(AT8-$H8+T8),0)</f>
        <v>0</v>
      </c>
      <c r="AW8" s="42"/>
      <c r="AX8" s="37">
        <f>ROUND(IF(AV8&gt;0,ROUND(+AV8-$H8+V8,2),0)+IF($F8="N",+CV8)+IF(CV8&lt;0,IF(AV8&lt;$H8,+CV8+$H8,+CV8))+IF($F8="N",IF(AV8=0,V8,0)),2)+IF(AND(AV8&gt;0,+AV8-$H8+V8&lt;0),-(AV8-$H8+V8),0)</f>
        <v>0</v>
      </c>
      <c r="AY8" s="42"/>
      <c r="AZ8" s="37">
        <f>ROUND(IF(AX8&gt;0,ROUND(+AX8-$H8+X8,2),0)+IF($F8="N",+CX8)+IF(CX8&lt;0,IF(AX8&lt;$H8,+CX8+$H8,+CX8))+IF($F8="N",IF(AX8=0,X8,0)),2)+IF(AND(AX8&gt;0,+AX8-$H8+X8&lt;0),-(AX8-$H8+X8),0)</f>
        <v>0</v>
      </c>
      <c r="BA8" s="42"/>
      <c r="BB8" s="37">
        <f>ROUND(IF(AZ8&gt;0,ROUND(+AZ8-$H8+Z8,2),0)+IF($F8="N",+CZ8)+IF(CZ8&lt;0,IF(AZ8&lt;$H8,+CZ8+$H8,+CZ8))+IF($F8="N",IF(AZ8=0,Z8,0)),2)+IF(AND(AZ8&gt;0,+AZ8-$H8+Z8&lt;0),-(AZ8-$H8+Z8),0)</f>
        <v>0</v>
      </c>
      <c r="BC8" s="42"/>
      <c r="BD8" s="37">
        <f>ROUND(IF(BB8&gt;0,ROUND(+BB8-$H8+AB8,2),0)+IF($F8="N",+DB8)+IF(DB8&lt;0,IF(BB8&lt;$H8,+DB8+$H8,+DB8))+IF($F8="N",IF(BB8=0,AB8,0)),2)+IF(AND(BB8&gt;0,+BB8-$H8+AB8&lt;0),-(BB8-$H8+AB8),0)</f>
        <v>0</v>
      </c>
      <c r="BE8" s="42"/>
      <c r="BF8" s="37">
        <f>ROUND(IF(BD8&gt;0,ROUND(+BD8-$H8+AD8,2),0)+IF($F8="N",+DD8)+IF(DD8&lt;0,IF(BD8&lt;$H8,+DD8+$H8,+DD8))+IF($F8="N",IF(BD8=0,AD8,0)),2)+IF(AND(BD8&gt;0,+BD8-$H8+AD8&lt;0),-(BD8-$H8+AD8),0)</f>
        <v>0</v>
      </c>
      <c r="BG8" s="42"/>
      <c r="BH8" s="37">
        <f>ROUND(IF(BF8&gt;0,ROUND(+BF8-$H8+AF8,2),0)+IF($F8="N",+DF8)+IF(DF8&lt;0,IF(BF8&lt;$H8,+DF8+$H8,+DF8))+IF($F8="N",IF(BF8=0,AF8,0)),2)+IF(AND(BF8&gt;0,+BF8-$H8+AF8&lt;0),-(BF8-$H8+AF8),0)</f>
        <v>0</v>
      </c>
      <c r="BI8" s="69">
        <f>+BH8</f>
        <v>0</v>
      </c>
      <c r="BK8" s="42">
        <f>+AJ8-AL8</f>
        <v>0</v>
      </c>
      <c r="BL8" s="42"/>
      <c r="BM8" s="42">
        <f>+AL8-AN8</f>
        <v>0</v>
      </c>
      <c r="BN8" s="42"/>
      <c r="BO8" s="42">
        <f>+AN8-AP8</f>
        <v>0</v>
      </c>
      <c r="BP8" s="42"/>
      <c r="BQ8" s="42">
        <f>+AP8-AR8</f>
        <v>0</v>
      </c>
      <c r="BR8" s="42"/>
      <c r="BS8" s="42">
        <f>+AR8-AT8</f>
        <v>0</v>
      </c>
      <c r="BT8" s="42"/>
      <c r="BU8" s="42">
        <f>+AT8-AV8</f>
        <v>0</v>
      </c>
      <c r="BV8" s="42"/>
      <c r="BW8" s="42">
        <f>+AV8-AX8</f>
        <v>0</v>
      </c>
      <c r="BX8" s="42"/>
      <c r="BY8" s="42">
        <f>+AX8-AZ8</f>
        <v>0</v>
      </c>
      <c r="BZ8" s="42"/>
      <c r="CA8" s="42">
        <f>+AZ8-BB8</f>
        <v>0</v>
      </c>
      <c r="CB8" s="42"/>
      <c r="CC8" s="42">
        <f>+BB8-BD8</f>
        <v>0</v>
      </c>
      <c r="CD8" s="42"/>
      <c r="CE8" s="42">
        <f>+BD8-BF8</f>
        <v>0</v>
      </c>
      <c r="CF8" s="42"/>
      <c r="CG8" s="42">
        <f>+BF8-BH8</f>
        <v>0</v>
      </c>
      <c r="CI8" s="37">
        <v>1</v>
      </c>
      <c r="CJ8" s="73">
        <f>+D3</f>
        <v>0</v>
      </c>
      <c r="CK8" s="37"/>
      <c r="CL8" s="37"/>
      <c r="CM8" s="37"/>
      <c r="CN8" s="37"/>
      <c r="CO8" s="37"/>
      <c r="CP8" s="37"/>
      <c r="CQ8" s="37"/>
      <c r="CR8" s="37"/>
      <c r="CS8" s="37"/>
      <c r="CT8" s="37"/>
      <c r="CU8" s="37"/>
      <c r="CV8" s="37"/>
      <c r="CW8" s="37"/>
      <c r="CX8" s="37"/>
      <c r="CY8" s="37"/>
      <c r="CZ8" s="37"/>
      <c r="DA8" s="37"/>
      <c r="DB8" s="37"/>
      <c r="DC8" s="37"/>
      <c r="DD8" s="37"/>
      <c r="DE8" s="37"/>
      <c r="DF8" s="37"/>
    </row>
    <row r="9" spans="1:110" hidden="1">
      <c r="G9" s="35" t="s">
        <v>39</v>
      </c>
      <c r="H9" s="50">
        <f>+AF6</f>
        <v>46022</v>
      </c>
      <c r="I9" s="51">
        <v>40908</v>
      </c>
      <c r="J9" s="52">
        <f>+J6+365</f>
        <v>46053</v>
      </c>
      <c r="L9" s="52">
        <f>+L6+365</f>
        <v>46081</v>
      </c>
      <c r="N9" s="52">
        <f>+N6+365</f>
        <v>46112</v>
      </c>
      <c r="P9" s="52">
        <f>+P6+365</f>
        <v>46142</v>
      </c>
      <c r="R9" s="52">
        <f>+R6+365</f>
        <v>46173</v>
      </c>
      <c r="T9" s="52">
        <f>+T6+365</f>
        <v>46203</v>
      </c>
      <c r="V9" s="52">
        <f>+V6+365</f>
        <v>46234</v>
      </c>
      <c r="X9" s="52">
        <f>+X6+365</f>
        <v>46265</v>
      </c>
      <c r="Z9" s="52">
        <f>+Z6+365</f>
        <v>46295</v>
      </c>
      <c r="AB9" s="52">
        <f>+AB6+365</f>
        <v>46326</v>
      </c>
      <c r="AD9" s="52">
        <f>+AD6+365</f>
        <v>46356</v>
      </c>
      <c r="AF9" s="52">
        <f>+AF6+365</f>
        <v>46387</v>
      </c>
      <c r="AG9" s="61" t="s">
        <v>24</v>
      </c>
      <c r="AH9" s="66" t="s">
        <v>12</v>
      </c>
      <c r="AI9" s="52"/>
      <c r="AJ9" s="53">
        <f>+H6</f>
        <v>45657</v>
      </c>
      <c r="AK9" s="53"/>
      <c r="AL9" s="52">
        <f>+AL6+365</f>
        <v>46053</v>
      </c>
      <c r="AN9" s="52">
        <f>+AN6+365</f>
        <v>46081</v>
      </c>
      <c r="AP9" s="52">
        <f>+AP6+365</f>
        <v>46112</v>
      </c>
      <c r="AR9" s="52">
        <f>+AR6+365</f>
        <v>46142</v>
      </c>
      <c r="AT9" s="52">
        <f>+AT6+365</f>
        <v>46173</v>
      </c>
      <c r="AV9" s="52">
        <f>+AV6+365</f>
        <v>46203</v>
      </c>
      <c r="AX9" s="52">
        <f>+AX6+365</f>
        <v>46234</v>
      </c>
      <c r="AZ9" s="52">
        <f>+AZ6+365</f>
        <v>46265</v>
      </c>
      <c r="BB9" s="52">
        <f>+BB6+365</f>
        <v>46295</v>
      </c>
      <c r="BD9" s="52">
        <f>+BD6+365</f>
        <v>46326</v>
      </c>
      <c r="BF9" s="52">
        <f>+BF6+365</f>
        <v>46356</v>
      </c>
      <c r="BH9" s="52">
        <f>+BH6+365</f>
        <v>46387</v>
      </c>
      <c r="BI9" s="69" t="s">
        <v>40</v>
      </c>
      <c r="BJ9" s="53"/>
      <c r="BK9" s="52">
        <f>+BK6+365</f>
        <v>46053</v>
      </c>
      <c r="BM9" s="52">
        <f>+BM6+365</f>
        <v>46081</v>
      </c>
      <c r="BO9" s="52">
        <f>+BO6+365</f>
        <v>46112</v>
      </c>
      <c r="BQ9" s="52">
        <f>+BQ6+365</f>
        <v>46142</v>
      </c>
      <c r="BS9" s="52">
        <f>+BS6+365</f>
        <v>46173</v>
      </c>
      <c r="BU9" s="52">
        <f>+BU6+365</f>
        <v>46203</v>
      </c>
      <c r="BW9" s="52">
        <f>+BW6+365</f>
        <v>46234</v>
      </c>
      <c r="BY9" s="52">
        <f>+BY6+365</f>
        <v>46265</v>
      </c>
      <c r="CA9" s="52">
        <f>+CA6+365</f>
        <v>46295</v>
      </c>
      <c r="CC9" s="52">
        <f>+CC6+365</f>
        <v>46326</v>
      </c>
      <c r="CE9" s="52">
        <f>+CE6+365</f>
        <v>46356</v>
      </c>
      <c r="CG9" s="52">
        <f>+CG6+365</f>
        <v>46387</v>
      </c>
      <c r="CH9" s="52"/>
      <c r="CI9" s="52"/>
      <c r="CJ9" s="52">
        <f>+CJ6+365</f>
        <v>46053</v>
      </c>
      <c r="CL9" s="52"/>
      <c r="CM9" s="31"/>
      <c r="CN9" s="52"/>
      <c r="CP9" s="52"/>
      <c r="CR9" s="52"/>
      <c r="CT9" s="52"/>
      <c r="CV9" s="52"/>
      <c r="CX9" s="52"/>
      <c r="CZ9" s="52"/>
      <c r="DB9" s="52"/>
      <c r="DD9" s="52"/>
      <c r="DF9" s="52"/>
    </row>
    <row r="10" spans="1:110" ht="22.5" hidden="1">
      <c r="G10" s="35" t="s">
        <v>39</v>
      </c>
      <c r="H10" s="55" t="s">
        <v>41</v>
      </c>
      <c r="I10" s="36"/>
      <c r="J10" s="56">
        <f>$D$1</f>
        <v>6.6000000000000003E-2</v>
      </c>
      <c r="K10" s="57"/>
      <c r="L10" s="56">
        <f>$D$1</f>
        <v>6.6000000000000003E-2</v>
      </c>
      <c r="M10" s="57"/>
      <c r="N10" s="56">
        <f>$D$1</f>
        <v>6.6000000000000003E-2</v>
      </c>
      <c r="O10" s="57"/>
      <c r="P10" s="56">
        <f>$D$1</f>
        <v>6.6000000000000003E-2</v>
      </c>
      <c r="Q10" s="57"/>
      <c r="R10" s="56">
        <f>$D$1</f>
        <v>6.6000000000000003E-2</v>
      </c>
      <c r="S10" s="57"/>
      <c r="T10" s="56">
        <f>$D$1</f>
        <v>6.6000000000000003E-2</v>
      </c>
      <c r="U10" s="57"/>
      <c r="V10" s="56">
        <f>$D$1</f>
        <v>6.6000000000000003E-2</v>
      </c>
      <c r="W10" s="57"/>
      <c r="X10" s="56">
        <f>$D$1</f>
        <v>6.6000000000000003E-2</v>
      </c>
      <c r="Y10" s="57"/>
      <c r="Z10" s="56">
        <f>$D$1</f>
        <v>6.6000000000000003E-2</v>
      </c>
      <c r="AA10" s="57"/>
      <c r="AB10" s="56">
        <f>$D$1</f>
        <v>6.6000000000000003E-2</v>
      </c>
      <c r="AC10" s="57"/>
      <c r="AD10" s="56">
        <f>$D$1</f>
        <v>6.6000000000000003E-2</v>
      </c>
      <c r="AE10" s="57"/>
      <c r="AF10" s="56">
        <f>$D$1</f>
        <v>6.6000000000000003E-2</v>
      </c>
      <c r="AG10" s="62" t="s">
        <v>14</v>
      </c>
      <c r="AH10" s="67" t="s">
        <v>42</v>
      </c>
      <c r="AI10" s="58"/>
      <c r="AJ10" s="46" t="s">
        <v>33</v>
      </c>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69"/>
      <c r="CJ10" s="52"/>
      <c r="CL10" s="52"/>
      <c r="CN10" s="52"/>
      <c r="CO10" s="52"/>
      <c r="CP10" s="52"/>
      <c r="CQ10" s="52"/>
      <c r="CR10" s="52"/>
      <c r="CS10" s="52"/>
      <c r="CT10" s="52"/>
      <c r="CU10" s="52"/>
      <c r="CV10" s="52"/>
      <c r="CX10" s="52"/>
      <c r="CZ10" s="52"/>
      <c r="DB10" s="52"/>
      <c r="DD10" s="52"/>
      <c r="DF10" s="52"/>
    </row>
    <row r="11" spans="1:110">
      <c r="A11" s="31">
        <v>2</v>
      </c>
      <c r="B11" s="42">
        <f>+AG11</f>
        <v>0</v>
      </c>
      <c r="C11" s="42">
        <f>+BH11</f>
        <v>0</v>
      </c>
      <c r="F11" s="31" t="s">
        <v>43</v>
      </c>
      <c r="G11" s="31">
        <v>1</v>
      </c>
      <c r="H11" s="37">
        <f>+$D$4</f>
        <v>0</v>
      </c>
      <c r="I11" s="36"/>
      <c r="J11" s="42">
        <f>ROUND(IF(CJ11&lt;0,IF(OR(-CJ11&lt;$H11,CI11&lt;$G11),(AJ11*J$7/366)*CI11,(+AJ11*J$7/366)*($G11+I11)+((AJ11-$H11)*J$7/366)*(CI11-$G11-I11)),IF(AJ11&gt;0,+(AJ11*J$7/366)*($G11+I11)+((AJ11-$H11)*J$7/366)*(J$6-H$6-$G11-I11),0)+IF($F11="N",CJ11*J$7/366*(J$6-H$6-CI11),0)),2)</f>
        <v>0</v>
      </c>
      <c r="K11" s="36"/>
      <c r="L11" s="42">
        <f>ROUND(IF(CL11&lt;0,IF(OR(-CL11&lt;$H11,CK11&lt;$G11),(AL11*L$7/366)*CK11,(+AL11*L$7/366)*($G11+K11)+((AL11-$H11)*L$7/366)*(CK11-$G11-K11)),IF(AL11&gt;0,+(AL11*L$7/366)*($G11+K11)+((AL11-$H11)*L$7/366)*(L$6-J$6-$G11-K11),0)+IF($F11="N",CL11*L$7/366*(L$6-J$6-CK11),0)),2)</f>
        <v>0</v>
      </c>
      <c r="M11" s="36"/>
      <c r="N11" s="42">
        <f>ROUND(IF(CN11&lt;0,IF(OR(-CN11&lt;$H11,CM11&lt;$G11),(AN11*N$7/366)*CM11,(+AN11*N$7/366)*($G11+M11)+((AN11-$H11)*N$7/366)*(CM11-$G11-M11)),IF(AN11&gt;0,+(AN11*N$7/366)*($G11+M11)+((AN11-$H11)*N$7/366)*(N$6-L$6-$G11-M11),0)+IF($F11="N",CN11*N$7/366*(N$6-L$6-CM11),0)),2)</f>
        <v>0</v>
      </c>
      <c r="O11" s="36"/>
      <c r="P11" s="42">
        <f>ROUND(IF(CP11&lt;0,IF(OR(-CP11&lt;$H11,CO11&lt;$G11),(AP11*P$7/366)*CO11,(+AP11*P$7/366)*($G11+O11)+((AP11-$H11)*P$7/366)*(CO11-$G11-O11)),IF(AP11&gt;0,+(AP11*P$7/366)*($G11+O11)+((AP11-$H11)*P$7/366)*(P$6-N$6-$G11-O11),0)+IF($F11="N",CP11*P$7/366*(P$6-N$6-CO11),0)),2)</f>
        <v>0</v>
      </c>
      <c r="Q11" s="36"/>
      <c r="R11" s="42">
        <f>ROUND(IF(CR11&lt;0,IF(OR(-CR11&lt;$H11,CQ11&lt;$G11),(AR11*R$7/366)*CQ11,(+AR11*R$7/366)*($G11+Q11)+((AR11-$H11)*R$7/366)*(CQ11-$G11-Q11)),IF(AR11&gt;0,+(AR11*R$7/366)*($G11+Q11)+((AR11-$H11)*R$7/366)*(R$6-P$6-$G11-Q11),0)+IF($F11="N",CR11*R$7/366*(R$6-P$6-CQ11),0)),2)</f>
        <v>0</v>
      </c>
      <c r="S11" s="36"/>
      <c r="T11" s="42">
        <f>ROUND(IF(CT11&lt;0,IF(OR(-CT11&lt;$H11,CS11&lt;$G11),(AT11*T$7/366)*CS11,(+AT11*T$7/366)*($G11+S11)+((AT11-$H11)*T$7/366)*(CS11-$G11-S11)),IF(AT11&gt;0,+(AT11*T$7/366)*($G11+S11)+((AT11-$H11)*T$7/366)*(T$6-R$6-$G11-S11),0)+IF($F11="N",CT11*T$7/366*(T$6-R$6-CS11),0)),2)</f>
        <v>0</v>
      </c>
      <c r="U11" s="36"/>
      <c r="V11" s="42">
        <f>ROUND(IF(CV11&lt;0,IF(OR(-CV11&lt;$H11,CU11&lt;$G11),(AV11*V$7/366)*CU11,(+AV11*V$7/366)*($G11+U11)+((AV11-$H11)*V$7/366)*(CU11-$G11-U11)),IF(AV11&gt;0,+(AV11*V$7/366)*($G11+U11)+((AV11-$H11)*V$7/366)*(V$6-T$6-$G11-U11),0)+IF($F11="N",CV11*V$7/366*(V$6-T$6-CU11),0)),2)</f>
        <v>0</v>
      </c>
      <c r="W11" s="36"/>
      <c r="X11" s="42">
        <f>ROUND(IF(CX11&lt;0,IF(OR(-CX11&lt;$H11,CW11&lt;$G11),(AX11*X$7/366)*CW11,(+AX11*X$7/366)*($G11+W11)+((AX11-$H11)*X$7/366)*(CW11-$G11-W11)),IF(AX11&gt;0,+(AX11*X$7/366)*($G11+W11)+((AX11-$H11)*X$7/366)*(X$6-V$6-$G11-W11),0)+IF($F11="N",CX11*X$7/366*(X$6-V$6-CW11),0)),2)</f>
        <v>0</v>
      </c>
      <c r="Y11" s="36"/>
      <c r="Z11" s="42">
        <f>ROUND(IF(CZ11&lt;0,IF(OR(-CZ11&lt;$H11,CY11&lt;$G11),(AZ11*Z$7/366)*CY11,(+AZ11*Z$7/366)*($G11+Y11)+((AZ11-$H11)*Z$7/366)*(CY11-$G11-Y11)),IF(AZ11&gt;0,+(AZ11*Z$7/366)*($G11+Y11)+((AZ11-$H11)*Z$7/366)*(Z$6-X$6-$G11-Y11),0)+IF($F11="N",CZ11*Z$7/366*(Z$6-X$6-CY11),0)),2)</f>
        <v>0</v>
      </c>
      <c r="AA11" s="36"/>
      <c r="AB11" s="42">
        <f>ROUND(IF(DB11&lt;0,IF(OR(-DB11&lt;$H11,DA11&lt;$G11),(BB11*AB$7/366)*DA11,(+BB11*AB$7/366)*($G11+AA11)+((BB11-$H11)*AB$7/366)*(DA11-$G11-AA11)),IF(BB11&gt;0,+(BB11*AB$7/366)*($G11+AA11)+((BB11-$H11)*AB$7/366)*(AB$6-Z$6-$G11-AA11),0)+IF($F11="N",DB11*AB$7/366*(AB$6-Z$6-DA11),0)),2)</f>
        <v>0</v>
      </c>
      <c r="AC11" s="36"/>
      <c r="AD11" s="42">
        <f>ROUND(IF(DD11&lt;0,IF(OR(-DD11&lt;$H11,DC11&lt;$G11),(BD11*AD$7/366)*DC11,(+BD11*AD$7/366)*($G11+AC11)+((BD11-$H11)*AD$7/366)*(DC11-$G11-AC11)),IF(BD11&gt;0,+(BD11*AD$7/366)*($G11+AC11)+((BD11-$H11)*AD$7/366)*(AD$6-AB$6-$G11-AC11),0)+IF($F11="N",DD11*AD$7/366*(AD$6-AB$6-DC11),0)),2)</f>
        <v>0</v>
      </c>
      <c r="AE11" s="36"/>
      <c r="AF11" s="42">
        <f>ROUND(IF(DF11&lt;0,IF(OR(-DF11&lt;$H11,DE11&lt;$G11),(BF11*AF$7/366)*DE11,(+BF11*AF$7/366)*($G11+AE11)+((BF11-$H11)*AF$7/366)*(DE11-$G11-AE11)),IF(BF11&gt;0,+(BF11*AF$7/366)*($G11+AE11)+((BF11-$H11)*AF$7/366)*(AF$6-AD$6-$G11-AE11),0)+IF($F11="N",DF11*AF$7/366*(AF$6-AD$6-DE11),0)),2)</f>
        <v>0</v>
      </c>
      <c r="AG11" s="63">
        <f>SUM(J11:AF11)</f>
        <v>0</v>
      </c>
      <c r="AH11" s="68">
        <f>+BH11</f>
        <v>0</v>
      </c>
      <c r="AI11" s="42"/>
      <c r="AJ11" s="37">
        <f>+AH8</f>
        <v>0</v>
      </c>
      <c r="AK11" s="37"/>
      <c r="AL11" s="37">
        <f>ROUND(IF(AJ11&gt;0,ROUND(+AJ11-$H11+J11,2),0)+IF($F11="N",+CJ11)+IF(CJ11&lt;0,IF(AJ11&lt;$H11,+CJ11+$H11,+CJ11))+IF($F11="N",IF(AJ11=0,J11,0)),2)</f>
        <v>0</v>
      </c>
      <c r="AM11" s="42"/>
      <c r="AN11" s="37">
        <f>ROUND(IF(AL11&gt;0,ROUND(+AL11-$H11+L11,2),0)+IF($F11="N",+CL11)+IF(CL11&lt;0,IF(AL11&lt;$H11,+CL11+$H11,+CL11))+IF($F11="N",IF(AL11=0,L11,0)),2)+IF(AND(AL11&gt;0,+AL11-$H11+L11&lt;0),-(AL11-$H11+L11),0)</f>
        <v>0</v>
      </c>
      <c r="AO11" s="42"/>
      <c r="AP11" s="37">
        <f>ROUND(IF(AN11&gt;0,ROUND(+AN11-$H11+N11,2),0)+IF($F11="N",+CN11)+IF(CN11&lt;0,IF(AN11&lt;$H11,+CN11+$H11,+CN11))+IF($F11="N",IF(AN11=0,N11,0)),2)+IF(AND(AN11&gt;0,+AN11-$H11+N11&lt;0),-(AN11-$H11+N11),0)</f>
        <v>0</v>
      </c>
      <c r="AQ11" s="42"/>
      <c r="AR11" s="37">
        <f>ROUND(IF(AP11&gt;0,ROUND(+AP11-$H11+P11,2),0)+IF($F11="N",+CP11)+IF(CP11&lt;0,IF(AP11&lt;$H11,+CP11+$H11,+CP11))+IF($F11="N",IF(AP11=0,P11,0)),2)+IF(AND(AP11&gt;0,+AP11-$H11+P11&lt;0),-(AP11-$H11+P11),0)</f>
        <v>0</v>
      </c>
      <c r="AS11" s="42"/>
      <c r="AT11" s="37">
        <f>ROUND(IF(AR11&gt;0,ROUND(+AR11-$H11+R11,2),0)+IF($F11="N",+CR11)+IF(CR11&lt;0,IF(AR11&lt;$H11,+CR11+$H11,+CR11))+IF($F11="N",IF(AR11=0,R11,0)),2)+IF(AND(AR11&gt;0,+AR11-$H11+R11&lt;0),-(AR11-$H11+R11),0)</f>
        <v>0</v>
      </c>
      <c r="AU11" s="42"/>
      <c r="AV11" s="37">
        <f>ROUND(IF(AT11&gt;0,ROUND(+AT11-$H11+T11,2),0)+IF($F11="N",+CT11)+IF(CT11&lt;0,IF(AT11&lt;$H11,+CT11+$H11,+CT11))+IF($F11="N",IF(AT11=0,T11,0)),2)+IF(AND(AT11&gt;0,+AT11-$H11+T11&lt;0),-(AT11-$H11+T11),0)</f>
        <v>0</v>
      </c>
      <c r="AW11" s="42"/>
      <c r="AX11" s="37">
        <f>ROUND(IF(AV11&gt;0,ROUND(+AV11-$H11+V11,2),0)+IF($F11="N",+CV11)+IF(CV11&lt;0,IF(AV11&lt;$H11,+CV11+$H11,+CV11))+IF($F11="N",IF(AV11=0,V11,0)),2)+IF(AND(AV11&gt;0,+AV11-$H11+V11&lt;0),-(AV11-$H11+V11),0)</f>
        <v>0</v>
      </c>
      <c r="AY11" s="42"/>
      <c r="AZ11" s="37">
        <f>ROUND(IF(AX11&gt;0,ROUND(+AX11-$H11+X11,2),0)+IF($F11="N",+CX11)+IF(CX11&lt;0,IF(AX11&lt;$H11,+CX11+$H11,+CX11))+IF($F11="N",IF(AX11=0,X11,0)),2)+IF(AND(AX11&gt;0,+AX11-$H11+X11&lt;0),-(AX11-$H11+X11),0)</f>
        <v>0</v>
      </c>
      <c r="BA11" s="42"/>
      <c r="BB11" s="37">
        <f>ROUND(IF(AZ11&gt;0,ROUND(+AZ11-$H11+Z11,2),0)+IF($F11="N",+CZ11)+IF(CZ11&lt;0,IF(AZ11&lt;$H11,+CZ11+$H11,+CZ11))+IF($F11="N",IF(AZ11=0,Z11,0)),2)+IF(AND(AZ11&gt;0,+AZ11-$H11+Z11&lt;0),-(AZ11-$H11+Z11),0)</f>
        <v>0</v>
      </c>
      <c r="BC11" s="42"/>
      <c r="BD11" s="37">
        <f>ROUND(IF(BB11&gt;0,ROUND(+BB11-$H11+AB11,2),0)+IF($F11="N",+DB11)+IF(DB11&lt;0,IF(BB11&lt;$H11,+DB11+$H11,+DB11))+IF($F11="N",IF(BB11=0,AB11,0)),2)+IF(AND(BB11&gt;0,+BB11-$H11+AB11&lt;0),-(BB11-$H11+AB11),0)</f>
        <v>0</v>
      </c>
      <c r="BE11" s="42"/>
      <c r="BF11" s="37">
        <f>ROUND(IF(BD11&gt;0,ROUND(+BD11-$H11+AD11,2),0)+IF($F11="N",+DD11)+IF(DD11&lt;0,IF(BD11&lt;$H11,+DD11+$H11,+DD11))+IF($F11="N",IF(BD11=0,AD11,0)),2)+IF(AND(BD11&gt;0,+BD11-$H11+AD11&lt;0),-(BD11-$H11+AD11),0)</f>
        <v>0</v>
      </c>
      <c r="BG11" s="42"/>
      <c r="BH11" s="37">
        <f>ROUND(IF(BF11&gt;0,ROUND(+BF11-$H11+AF11,2),0)+IF($F11="N",+DF11)+IF(DF11&lt;0,IF(BF11&lt;$H11,+DF11+$H11,+DF11))+IF($F11="N",IF(BF11=0,AF11,0)),2)+IF(AND(BF11&gt;0,+BF11-$H11+AF11&lt;0),-(BF11-$H11+AF11),0)</f>
        <v>0</v>
      </c>
      <c r="BI11" s="69">
        <f>+BH11</f>
        <v>0</v>
      </c>
      <c r="BK11" s="42">
        <f>+AJ11-AL11</f>
        <v>0</v>
      </c>
      <c r="BL11" s="42"/>
      <c r="BM11" s="42">
        <f>+AL11-AN11</f>
        <v>0</v>
      </c>
      <c r="BN11" s="42"/>
      <c r="BO11" s="42">
        <f>+AN11-AP11</f>
        <v>0</v>
      </c>
      <c r="BP11" s="42"/>
      <c r="BQ11" s="42">
        <f>+AP11-AR11</f>
        <v>0</v>
      </c>
      <c r="BR11" s="42"/>
      <c r="BS11" s="42">
        <f>+AR11-AT11</f>
        <v>0</v>
      </c>
      <c r="BT11" s="42"/>
      <c r="BU11" s="42">
        <f>+AT11-AV11</f>
        <v>0</v>
      </c>
      <c r="BV11" s="42"/>
      <c r="BW11" s="42">
        <f>+AV11-AX11</f>
        <v>0</v>
      </c>
      <c r="BX11" s="42"/>
      <c r="BY11" s="42">
        <f>+AX11-AZ11</f>
        <v>0</v>
      </c>
      <c r="BZ11" s="42"/>
      <c r="CA11" s="42">
        <f>+AZ11-BB11</f>
        <v>0</v>
      </c>
      <c r="CB11" s="42"/>
      <c r="CC11" s="42">
        <f>+BB11-BD11</f>
        <v>0</v>
      </c>
      <c r="CD11" s="42"/>
      <c r="CE11" s="42">
        <f>+BD11-BF11</f>
        <v>0</v>
      </c>
      <c r="CF11" s="42"/>
      <c r="CG11" s="42">
        <f>+BF11-BH11</f>
        <v>0</v>
      </c>
      <c r="CI11" s="37">
        <v>1</v>
      </c>
      <c r="CJ11" s="37">
        <v>0</v>
      </c>
      <c r="CK11" s="37"/>
      <c r="CL11" s="37"/>
      <c r="CM11" s="37"/>
      <c r="CN11" s="37"/>
      <c r="CO11" s="37"/>
      <c r="CP11" s="37"/>
      <c r="CQ11" s="37"/>
      <c r="CR11" s="37"/>
      <c r="CS11" s="37"/>
      <c r="CT11" s="37"/>
      <c r="CU11" s="37"/>
      <c r="CV11" s="37"/>
      <c r="CW11" s="37"/>
      <c r="CX11" s="37"/>
      <c r="CY11" s="37"/>
      <c r="CZ11" s="37"/>
      <c r="DA11" s="37"/>
      <c r="DB11" s="37"/>
      <c r="DC11" s="37"/>
      <c r="DD11" s="37"/>
      <c r="DE11" s="37"/>
      <c r="DF11" s="37"/>
    </row>
    <row r="12" spans="1:110" hidden="1">
      <c r="G12" s="35" t="s">
        <v>39</v>
      </c>
      <c r="H12" s="50">
        <f>+AF9</f>
        <v>46387</v>
      </c>
      <c r="I12" s="51">
        <v>40908</v>
      </c>
      <c r="J12" s="52">
        <f>+J9+365</f>
        <v>46418</v>
      </c>
      <c r="L12" s="52">
        <f>+L9+365</f>
        <v>46446</v>
      </c>
      <c r="N12" s="52">
        <f>+N9+365</f>
        <v>46477</v>
      </c>
      <c r="P12" s="52">
        <f>+P9+365</f>
        <v>46507</v>
      </c>
      <c r="R12" s="52">
        <f>+R9+365</f>
        <v>46538</v>
      </c>
      <c r="T12" s="52">
        <f>+T9+365</f>
        <v>46568</v>
      </c>
      <c r="V12" s="52">
        <f>+V9+365</f>
        <v>46599</v>
      </c>
      <c r="X12" s="52">
        <f>+X9+365</f>
        <v>46630</v>
      </c>
      <c r="Z12" s="52">
        <f>+Z9+365</f>
        <v>46660</v>
      </c>
      <c r="AB12" s="52">
        <f>+AB9+365</f>
        <v>46691</v>
      </c>
      <c r="AD12" s="52">
        <f>+AD9+365</f>
        <v>46721</v>
      </c>
      <c r="AF12" s="52">
        <f>+AF9+365</f>
        <v>46752</v>
      </c>
      <c r="AG12" s="61" t="s">
        <v>24</v>
      </c>
      <c r="AH12" s="66" t="s">
        <v>12</v>
      </c>
      <c r="AI12" s="52"/>
      <c r="AJ12" s="53">
        <f>+H9</f>
        <v>46022</v>
      </c>
      <c r="AK12" s="53"/>
      <c r="AL12" s="52">
        <f>+AL9+365</f>
        <v>46418</v>
      </c>
      <c r="AN12" s="52">
        <f>+AN9+365</f>
        <v>46446</v>
      </c>
      <c r="AP12" s="52">
        <f>+AP9+365</f>
        <v>46477</v>
      </c>
      <c r="AR12" s="52">
        <f>+AR9+365</f>
        <v>46507</v>
      </c>
      <c r="AT12" s="52">
        <f>+AT9+365</f>
        <v>46538</v>
      </c>
      <c r="AV12" s="52">
        <f>+AV9+365</f>
        <v>46568</v>
      </c>
      <c r="AX12" s="52">
        <f>+AX9+365</f>
        <v>46599</v>
      </c>
      <c r="AZ12" s="52">
        <f>+AZ9+365</f>
        <v>46630</v>
      </c>
      <c r="BB12" s="52">
        <f>+BB9+365</f>
        <v>46660</v>
      </c>
      <c r="BD12" s="52">
        <f>+BD9+365</f>
        <v>46691</v>
      </c>
      <c r="BF12" s="52">
        <f>+BF9+365</f>
        <v>46721</v>
      </c>
      <c r="BH12" s="52">
        <f>+BH9+365</f>
        <v>46752</v>
      </c>
      <c r="BI12" s="69" t="s">
        <v>40</v>
      </c>
      <c r="BJ12" s="53"/>
      <c r="BK12" s="52">
        <f>+BK9+365</f>
        <v>46418</v>
      </c>
      <c r="BM12" s="52">
        <f>+BM9+365</f>
        <v>46446</v>
      </c>
      <c r="BO12" s="52">
        <f>+BO9+365</f>
        <v>46477</v>
      </c>
      <c r="BQ12" s="52">
        <f>+BQ9+365</f>
        <v>46507</v>
      </c>
      <c r="BS12" s="52">
        <f>+BS9+365</f>
        <v>46538</v>
      </c>
      <c r="BU12" s="52">
        <f>+BU9+365</f>
        <v>46568</v>
      </c>
      <c r="BW12" s="52">
        <f>+BW9+365</f>
        <v>46599</v>
      </c>
      <c r="BY12" s="52">
        <f>+BY9+365</f>
        <v>46630</v>
      </c>
      <c r="CA12" s="52">
        <f>+CA9+365</f>
        <v>46660</v>
      </c>
      <c r="CC12" s="52">
        <f>+CC9+365</f>
        <v>46691</v>
      </c>
      <c r="CE12" s="52">
        <f>+CE9+365</f>
        <v>46721</v>
      </c>
      <c r="CG12" s="52">
        <f>+CG9+365</f>
        <v>46752</v>
      </c>
      <c r="CH12" s="52"/>
      <c r="CI12" s="52"/>
      <c r="CJ12" s="52">
        <f>+CJ9+365</f>
        <v>46418</v>
      </c>
      <c r="CL12" s="52"/>
      <c r="CM12" s="31"/>
      <c r="CN12" s="52"/>
      <c r="CP12" s="52"/>
      <c r="CR12" s="52"/>
      <c r="CT12" s="52"/>
      <c r="CV12" s="52"/>
      <c r="CX12" s="52"/>
      <c r="CZ12" s="52"/>
      <c r="DB12" s="52"/>
      <c r="DD12" s="52"/>
      <c r="DF12" s="52"/>
    </row>
    <row r="13" spans="1:110" ht="22.5" hidden="1">
      <c r="G13" s="35" t="s">
        <v>39</v>
      </c>
      <c r="H13" s="55" t="s">
        <v>41</v>
      </c>
      <c r="I13" s="36"/>
      <c r="J13" s="56">
        <f>$D$1</f>
        <v>6.6000000000000003E-2</v>
      </c>
      <c r="K13" s="57"/>
      <c r="L13" s="56">
        <f>$D$1</f>
        <v>6.6000000000000003E-2</v>
      </c>
      <c r="M13" s="57"/>
      <c r="N13" s="56">
        <f>$D$1</f>
        <v>6.6000000000000003E-2</v>
      </c>
      <c r="O13" s="57"/>
      <c r="P13" s="56">
        <f>$D$1</f>
        <v>6.6000000000000003E-2</v>
      </c>
      <c r="Q13" s="57"/>
      <c r="R13" s="56">
        <f>$D$1</f>
        <v>6.6000000000000003E-2</v>
      </c>
      <c r="S13" s="57"/>
      <c r="T13" s="56">
        <f>$D$1</f>
        <v>6.6000000000000003E-2</v>
      </c>
      <c r="U13" s="57"/>
      <c r="V13" s="56">
        <f>$D$1</f>
        <v>6.6000000000000003E-2</v>
      </c>
      <c r="W13" s="57"/>
      <c r="X13" s="56">
        <f>$D$1</f>
        <v>6.6000000000000003E-2</v>
      </c>
      <c r="Y13" s="57"/>
      <c r="Z13" s="56">
        <f>$D$1</f>
        <v>6.6000000000000003E-2</v>
      </c>
      <c r="AA13" s="57"/>
      <c r="AB13" s="56">
        <f>$D$1</f>
        <v>6.6000000000000003E-2</v>
      </c>
      <c r="AC13" s="57"/>
      <c r="AD13" s="56">
        <f>$D$1</f>
        <v>6.6000000000000003E-2</v>
      </c>
      <c r="AE13" s="57"/>
      <c r="AF13" s="56">
        <f>$D$1</f>
        <v>6.6000000000000003E-2</v>
      </c>
      <c r="AG13" s="62" t="s">
        <v>14</v>
      </c>
      <c r="AH13" s="67" t="s">
        <v>42</v>
      </c>
      <c r="AI13" s="58"/>
      <c r="AJ13" s="46" t="s">
        <v>33</v>
      </c>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69"/>
      <c r="CJ13" s="52"/>
      <c r="CL13" s="52"/>
      <c r="CN13" s="52"/>
      <c r="CO13" s="52"/>
      <c r="CP13" s="52"/>
      <c r="CQ13" s="52"/>
      <c r="CR13" s="52"/>
      <c r="CS13" s="52"/>
      <c r="CT13" s="52"/>
      <c r="CU13" s="52"/>
      <c r="CV13" s="52"/>
      <c r="CX13" s="52"/>
      <c r="CZ13" s="52"/>
      <c r="DB13" s="52"/>
      <c r="DD13" s="52"/>
      <c r="DF13" s="52"/>
    </row>
    <row r="14" spans="1:110">
      <c r="A14" s="31">
        <v>3</v>
      </c>
      <c r="B14" s="42">
        <f>+AG14</f>
        <v>0</v>
      </c>
      <c r="C14" s="42">
        <f>+BH14</f>
        <v>0</v>
      </c>
      <c r="F14" s="31" t="s">
        <v>43</v>
      </c>
      <c r="G14" s="31">
        <v>1</v>
      </c>
      <c r="H14" s="37">
        <f>+$D$4</f>
        <v>0</v>
      </c>
      <c r="I14" s="36"/>
      <c r="J14" s="42">
        <f>ROUND(IF(CJ14&lt;0,IF(OR(-CJ14&lt;$H14,CI14&lt;$G14),(AJ14*J$7/366)*CI14,(+AJ14*J$7/366)*($G14+I14)+((AJ14-$H14)*J$7/366)*(CI14-$G14-I14)),IF(AJ14&gt;0,+(AJ14*J$7/366)*($G14+I14)+((AJ14-$H14)*J$7/366)*(J$6-H$6-$G14-I14),0)+IF($F14="N",CJ14*J$7/366*(J$6-H$6-CI14),0)),2)</f>
        <v>0</v>
      </c>
      <c r="K14" s="36"/>
      <c r="L14" s="42">
        <f>ROUND(IF(CL14&lt;0,IF(OR(-CL14&lt;$H14,CK14&lt;$G14),(AL14*L$7/366)*CK14,(+AL14*L$7/366)*($G14+K14)+((AL14-$H14)*L$7/366)*(CK14-$G14-K14)),IF(AL14&gt;0,+(AL14*L$7/366)*($G14+K14)+((AL14-$H14)*L$7/366)*(L$6-J$6-$G14-K14),0)+IF($F14="N",CL14*L$7/366*(L$6-J$6-CK14),0)),2)</f>
        <v>0</v>
      </c>
      <c r="M14" s="36"/>
      <c r="N14" s="42">
        <f>ROUND(IF(CN14&lt;0,IF(OR(-CN14&lt;$H14,CM14&lt;$G14),(AN14*N$7/366)*CM14,(+AN14*N$7/366)*($G14+M14)+((AN14-$H14)*N$7/366)*(CM14-$G14-M14)),IF(AN14&gt;0,+(AN14*N$7/366)*($G14+M14)+((AN14-$H14)*N$7/366)*(N$6-L$6-$G14-M14),0)+IF($F14="N",CN14*N$7/366*(N$6-L$6-CM14),0)),2)</f>
        <v>0</v>
      </c>
      <c r="O14" s="36"/>
      <c r="P14" s="42">
        <f>ROUND(IF(CP14&lt;0,IF(OR(-CP14&lt;$H14,CO14&lt;$G14),(AP14*P$7/366)*CO14,(+AP14*P$7/366)*($G14+O14)+((AP14-$H14)*P$7/366)*(CO14-$G14-O14)),IF(AP14&gt;0,+(AP14*P$7/366)*($G14+O14)+((AP14-$H14)*P$7/366)*(P$6-N$6-$G14-O14),0)+IF($F14="N",CP14*P$7/366*(P$6-N$6-CO14),0)),2)</f>
        <v>0</v>
      </c>
      <c r="Q14" s="36"/>
      <c r="R14" s="42">
        <f>ROUND(IF(CR14&lt;0,IF(OR(-CR14&lt;$H14,CQ14&lt;$G14),(AR14*R$7/366)*CQ14,(+AR14*R$7/366)*($G14+Q14)+((AR14-$H14)*R$7/366)*(CQ14-$G14-Q14)),IF(AR14&gt;0,+(AR14*R$7/366)*($G14+Q14)+((AR14-$H14)*R$7/366)*(R$6-P$6-$G14-Q14),0)+IF($F14="N",CR14*R$7/366*(R$6-P$6-CQ14),0)),2)</f>
        <v>0</v>
      </c>
      <c r="S14" s="36"/>
      <c r="T14" s="42">
        <f>ROUND(IF(CT14&lt;0,IF(OR(-CT14&lt;$H14,CS14&lt;$G14),(AT14*T$7/366)*CS14,(+AT14*T$7/366)*($G14+S14)+((AT14-$H14)*T$7/366)*(CS14-$G14-S14)),IF(AT14&gt;0,+(AT14*T$7/366)*($G14+S14)+((AT14-$H14)*T$7/366)*(T$6-R$6-$G14-S14),0)+IF($F14="N",CT14*T$7/366*(T$6-R$6-CS14),0)),2)</f>
        <v>0</v>
      </c>
      <c r="U14" s="36"/>
      <c r="V14" s="42">
        <f>ROUND(IF(CV14&lt;0,IF(OR(-CV14&lt;$H14,CU14&lt;$G14),(AV14*V$7/366)*CU14,(+AV14*V$7/366)*($G14+U14)+((AV14-$H14)*V$7/366)*(CU14-$G14-U14)),IF(AV14&gt;0,+(AV14*V$7/366)*($G14+U14)+((AV14-$H14)*V$7/366)*(V$6-T$6-$G14-U14),0)+IF($F14="N",CV14*V$7/366*(V$6-T$6-CU14),0)),2)</f>
        <v>0</v>
      </c>
      <c r="W14" s="36"/>
      <c r="X14" s="42">
        <f>ROUND(IF(CX14&lt;0,IF(OR(-CX14&lt;$H14,CW14&lt;$G14),(AX14*X$7/366)*CW14,(+AX14*X$7/366)*($G14+W14)+((AX14-$H14)*X$7/366)*(CW14-$G14-W14)),IF(AX14&gt;0,+(AX14*X$7/366)*($G14+W14)+((AX14-$H14)*X$7/366)*(X$6-V$6-$G14-W14),0)+IF($F14="N",CX14*X$7/366*(X$6-V$6-CW14),0)),2)</f>
        <v>0</v>
      </c>
      <c r="Y14" s="36"/>
      <c r="Z14" s="42">
        <f>ROUND(IF(CZ14&lt;0,IF(OR(-CZ14&lt;$H14,CY14&lt;$G14),(AZ14*Z$7/366)*CY14,(+AZ14*Z$7/366)*($G14+Y14)+((AZ14-$H14)*Z$7/366)*(CY14-$G14-Y14)),IF(AZ14&gt;0,+(AZ14*Z$7/366)*($G14+Y14)+((AZ14-$H14)*Z$7/366)*(Z$6-X$6-$G14-Y14),0)+IF($F14="N",CZ14*Z$7/366*(Z$6-X$6-CY14),0)),2)</f>
        <v>0</v>
      </c>
      <c r="AA14" s="36"/>
      <c r="AB14" s="42">
        <f>ROUND(IF(DB14&lt;0,IF(OR(-DB14&lt;$H14,DA14&lt;$G14),(BB14*AB$7/366)*DA14,(+BB14*AB$7/366)*($G14+AA14)+((BB14-$H14)*AB$7/366)*(DA14-$G14-AA14)),IF(BB14&gt;0,+(BB14*AB$7/366)*($G14+AA14)+((BB14-$H14)*AB$7/366)*(AB$6-Z$6-$G14-AA14),0)+IF($F14="N",DB14*AB$7/366*(AB$6-Z$6-DA14),0)),2)</f>
        <v>0</v>
      </c>
      <c r="AC14" s="36"/>
      <c r="AD14" s="42">
        <f>ROUND(IF(DD14&lt;0,IF(OR(-DD14&lt;$H14,DC14&lt;$G14),(BD14*AD$7/366)*DC14,(+BD14*AD$7/366)*($G14+AC14)+((BD14-$H14)*AD$7/366)*(DC14-$G14-AC14)),IF(BD14&gt;0,+(BD14*AD$7/366)*($G14+AC14)+((BD14-$H14)*AD$7/366)*(AD$6-AB$6-$G14-AC14),0)+IF($F14="N",DD14*AD$7/366*(AD$6-AB$6-DC14),0)),2)</f>
        <v>0</v>
      </c>
      <c r="AE14" s="36"/>
      <c r="AF14" s="42">
        <f>ROUND(IF(DF14&lt;0,IF(OR(-DF14&lt;$H14,DE14&lt;$G14),(BF14*AF$7/366)*DE14,(+BF14*AF$7/366)*($G14+AE14)+((BF14-$H14)*AF$7/366)*(DE14-$G14-AE14)),IF(BF14&gt;0,+(BF14*AF$7/366)*($G14+AE14)+((BF14-$H14)*AF$7/366)*(AF$6-AD$6-$G14-AE14),0)+IF($F14="N",DF14*AF$7/366*(AF$6-AD$6-DE14),0)),2)</f>
        <v>0</v>
      </c>
      <c r="AG14" s="63">
        <f>SUM(J14:AF14)</f>
        <v>0</v>
      </c>
      <c r="AH14" s="68">
        <f>+BH14</f>
        <v>0</v>
      </c>
      <c r="AI14" s="42"/>
      <c r="AJ14" s="37">
        <f>+AH11</f>
        <v>0</v>
      </c>
      <c r="AK14" s="37"/>
      <c r="AL14" s="37">
        <f>ROUND(IF(AJ14&gt;0,ROUND(+AJ14-$H14+J14,2),0)+IF($F14="N",+CJ14)+IF(CJ14&lt;0,IF(AJ14&lt;$H14,+CJ14+$H14,+CJ14))+IF($F14="N",IF(AJ14=0,J14,0)),2)</f>
        <v>0</v>
      </c>
      <c r="AM14" s="42"/>
      <c r="AN14" s="37">
        <f>ROUND(IF(AL14&gt;0,ROUND(+AL14-$H14+L14,2),0)+IF($F14="N",+CL14)+IF(CL14&lt;0,IF(AL14&lt;$H14,+CL14+$H14,+CL14))+IF($F14="N",IF(AL14=0,L14,0)),2)+IF(AND(AL14&gt;0,+AL14-$H14+L14&lt;0),-(AL14-$H14+L14),0)</f>
        <v>0</v>
      </c>
      <c r="AO14" s="42"/>
      <c r="AP14" s="37">
        <f>ROUND(IF(AN14&gt;0,ROUND(+AN14-$H14+N14,2),0)+IF($F14="N",+CN14)+IF(CN14&lt;0,IF(AN14&lt;$H14,+CN14+$H14,+CN14))+IF($F14="N",IF(AN14=0,N14,0)),2)+IF(AND(AN14&gt;0,+AN14-$H14+N14&lt;0),-(AN14-$H14+N14),0)</f>
        <v>0</v>
      </c>
      <c r="AQ14" s="42"/>
      <c r="AR14" s="37">
        <f>ROUND(IF(AP14&gt;0,ROUND(+AP14-$H14+P14,2),0)+IF($F14="N",+CP14)+IF(CP14&lt;0,IF(AP14&lt;$H14,+CP14+$H14,+CP14))+IF($F14="N",IF(AP14=0,P14,0)),2)+IF(AND(AP14&gt;0,+AP14-$H14+P14&lt;0),-(AP14-$H14+P14),0)</f>
        <v>0</v>
      </c>
      <c r="AS14" s="42"/>
      <c r="AT14" s="37">
        <f>ROUND(IF(AR14&gt;0,ROUND(+AR14-$H14+R14,2),0)+IF($F14="N",+CR14)+IF(CR14&lt;0,IF(AR14&lt;$H14,+CR14+$H14,+CR14))+IF($F14="N",IF(AR14=0,R14,0)),2)+IF(AND(AR14&gt;0,+AR14-$H14+R14&lt;0),-(AR14-$H14+R14),0)</f>
        <v>0</v>
      </c>
      <c r="AU14" s="42"/>
      <c r="AV14" s="37">
        <f>ROUND(IF(AT14&gt;0,ROUND(+AT14-$H14+T14,2),0)+IF($F14="N",+CT14)+IF(CT14&lt;0,IF(AT14&lt;$H14,+CT14+$H14,+CT14))+IF($F14="N",IF(AT14=0,T14,0)),2)+IF(AND(AT14&gt;0,+AT14-$H14+T14&lt;0),-(AT14-$H14+T14),0)</f>
        <v>0</v>
      </c>
      <c r="AW14" s="42"/>
      <c r="AX14" s="37">
        <f>ROUND(IF(AV14&gt;0,ROUND(+AV14-$H14+V14,2),0)+IF($F14="N",+CV14)+IF(CV14&lt;0,IF(AV14&lt;$H14,+CV14+$H14,+CV14))+IF($F14="N",IF(AV14=0,V14,0)),2)+IF(AND(AV14&gt;0,+AV14-$H14+V14&lt;0),-(AV14-$H14+V14),0)</f>
        <v>0</v>
      </c>
      <c r="AY14" s="42"/>
      <c r="AZ14" s="37">
        <f>ROUND(IF(AX14&gt;0,ROUND(+AX14-$H14+X14,2),0)+IF($F14="N",+CX14)+IF(CX14&lt;0,IF(AX14&lt;$H14,+CX14+$H14,+CX14))+IF($F14="N",IF(AX14=0,X14,0)),2)+IF(AND(AX14&gt;0,+AX14-$H14+X14&lt;0),-(AX14-$H14+X14),0)</f>
        <v>0</v>
      </c>
      <c r="BA14" s="42"/>
      <c r="BB14" s="37">
        <f>ROUND(IF(AZ14&gt;0,ROUND(+AZ14-$H14+Z14,2),0)+IF($F14="N",+CZ14)+IF(CZ14&lt;0,IF(AZ14&lt;$H14,+CZ14+$H14,+CZ14))+IF($F14="N",IF(AZ14=0,Z14,0)),2)+IF(AND(AZ14&gt;0,+AZ14-$H14+Z14&lt;0),-(AZ14-$H14+Z14),0)</f>
        <v>0</v>
      </c>
      <c r="BC14" s="42"/>
      <c r="BD14" s="37">
        <f>ROUND(IF(BB14&gt;0,ROUND(+BB14-$H14+AB14,2),0)+IF($F14="N",+DB14)+IF(DB14&lt;0,IF(BB14&lt;$H14,+DB14+$H14,+DB14))+IF($F14="N",IF(BB14=0,AB14,0)),2)+IF(AND(BB14&gt;0,+BB14-$H14+AB14&lt;0),-(BB14-$H14+AB14),0)</f>
        <v>0</v>
      </c>
      <c r="BE14" s="42"/>
      <c r="BF14" s="37">
        <f>ROUND(IF(BD14&gt;0,ROUND(+BD14-$H14+AD14,2),0)+IF($F14="N",+DD14)+IF(DD14&lt;0,IF(BD14&lt;$H14,+DD14+$H14,+DD14))+IF($F14="N",IF(BD14=0,AD14,0)),2)+IF(AND(BD14&gt;0,+BD14-$H14+AD14&lt;0),-(BD14-$H14+AD14),0)</f>
        <v>0</v>
      </c>
      <c r="BG14" s="42"/>
      <c r="BH14" s="37">
        <f>ROUND(IF(BF14&gt;0,ROUND(+BF14-$H14+AF14,2),0)+IF($F14="N",+DF14)+IF(DF14&lt;0,IF(BF14&lt;$H14,+DF14+$H14,+DF14))+IF($F14="N",IF(BF14=0,AF14,0)),2)+IF(AND(BF14&gt;0,+BF14-$H14+AF14&lt;0),-(BF14-$H14+AF14),0)</f>
        <v>0</v>
      </c>
      <c r="BI14" s="69">
        <f>+BH14</f>
        <v>0</v>
      </c>
      <c r="BK14" s="42">
        <f>+AJ14-AL14</f>
        <v>0</v>
      </c>
      <c r="BL14" s="42"/>
      <c r="BM14" s="42">
        <f>+AL14-AN14</f>
        <v>0</v>
      </c>
      <c r="BN14" s="42"/>
      <c r="BO14" s="42">
        <f>+AN14-AP14</f>
        <v>0</v>
      </c>
      <c r="BP14" s="42"/>
      <c r="BQ14" s="42">
        <f>+AP14-AR14</f>
        <v>0</v>
      </c>
      <c r="BR14" s="42"/>
      <c r="BS14" s="42">
        <f>+AR14-AT14</f>
        <v>0</v>
      </c>
      <c r="BT14" s="42"/>
      <c r="BU14" s="42">
        <f>+AT14-AV14</f>
        <v>0</v>
      </c>
      <c r="BV14" s="42"/>
      <c r="BW14" s="42">
        <f>+AV14-AX14</f>
        <v>0</v>
      </c>
      <c r="BX14" s="42"/>
      <c r="BY14" s="42">
        <f>+AX14-AZ14</f>
        <v>0</v>
      </c>
      <c r="BZ14" s="42"/>
      <c r="CA14" s="42">
        <f>+AZ14-BB14</f>
        <v>0</v>
      </c>
      <c r="CB14" s="42"/>
      <c r="CC14" s="42">
        <f>+BB14-BD14</f>
        <v>0</v>
      </c>
      <c r="CD14" s="42"/>
      <c r="CE14" s="42">
        <f>+BD14-BF14</f>
        <v>0</v>
      </c>
      <c r="CF14" s="42"/>
      <c r="CG14" s="42">
        <f>+BF14-BH14</f>
        <v>0</v>
      </c>
      <c r="CI14" s="37">
        <v>1</v>
      </c>
      <c r="CJ14" s="37">
        <v>0</v>
      </c>
      <c r="CK14" s="37"/>
      <c r="CL14" s="37"/>
      <c r="CM14" s="37"/>
      <c r="CN14" s="37"/>
      <c r="CO14" s="37"/>
      <c r="CP14" s="37"/>
      <c r="CQ14" s="37"/>
      <c r="CR14" s="37"/>
      <c r="CS14" s="37"/>
      <c r="CT14" s="37"/>
      <c r="CU14" s="37"/>
      <c r="CV14" s="37"/>
      <c r="CW14" s="37"/>
      <c r="CX14" s="37"/>
      <c r="CY14" s="37"/>
      <c r="CZ14" s="37"/>
      <c r="DA14" s="37"/>
      <c r="DB14" s="37"/>
      <c r="DC14" s="37"/>
      <c r="DD14" s="37"/>
      <c r="DE14" s="37"/>
      <c r="DF14" s="37"/>
    </row>
    <row r="15" spans="1:110" hidden="1">
      <c r="G15" s="35" t="s">
        <v>39</v>
      </c>
      <c r="H15" s="50">
        <f>+AF12</f>
        <v>46752</v>
      </c>
      <c r="I15" s="51">
        <v>40908</v>
      </c>
      <c r="J15" s="52">
        <f>+J12+365</f>
        <v>46783</v>
      </c>
      <c r="L15" s="52">
        <f>+L12+365</f>
        <v>46811</v>
      </c>
      <c r="N15" s="52">
        <f>+N12+365</f>
        <v>46842</v>
      </c>
      <c r="P15" s="52">
        <f>+P12+365</f>
        <v>46872</v>
      </c>
      <c r="R15" s="52">
        <f>+R12+365</f>
        <v>46903</v>
      </c>
      <c r="T15" s="52">
        <f>+T12+365</f>
        <v>46933</v>
      </c>
      <c r="V15" s="52">
        <f>+V12+365</f>
        <v>46964</v>
      </c>
      <c r="X15" s="52">
        <f>+X12+365</f>
        <v>46995</v>
      </c>
      <c r="Z15" s="52">
        <f>+Z12+365</f>
        <v>47025</v>
      </c>
      <c r="AB15" s="52">
        <f>+AB12+365</f>
        <v>47056</v>
      </c>
      <c r="AD15" s="52">
        <f>+AD12+365</f>
        <v>47086</v>
      </c>
      <c r="AF15" s="52">
        <f>+AF12+365</f>
        <v>47117</v>
      </c>
      <c r="AG15" s="61" t="s">
        <v>24</v>
      </c>
      <c r="AH15" s="66" t="s">
        <v>12</v>
      </c>
      <c r="AI15" s="52"/>
      <c r="AJ15" s="53">
        <f>+H12</f>
        <v>46387</v>
      </c>
      <c r="AK15" s="53"/>
      <c r="AL15" s="52">
        <f>+AL12+365</f>
        <v>46783</v>
      </c>
      <c r="AN15" s="52">
        <f>+AN12+365</f>
        <v>46811</v>
      </c>
      <c r="AP15" s="52">
        <f>+AP12+365</f>
        <v>46842</v>
      </c>
      <c r="AR15" s="52">
        <f>+AR12+365</f>
        <v>46872</v>
      </c>
      <c r="AT15" s="52">
        <f>+AT12+365</f>
        <v>46903</v>
      </c>
      <c r="AV15" s="52">
        <f>+AV12+365</f>
        <v>46933</v>
      </c>
      <c r="AX15" s="52">
        <f>+AX12+365</f>
        <v>46964</v>
      </c>
      <c r="AZ15" s="52">
        <f>+AZ12+365</f>
        <v>46995</v>
      </c>
      <c r="BB15" s="52">
        <f>+BB12+365</f>
        <v>47025</v>
      </c>
      <c r="BD15" s="52">
        <f>+BD12+365</f>
        <v>47056</v>
      </c>
      <c r="BF15" s="52">
        <f>+BF12+365</f>
        <v>47086</v>
      </c>
      <c r="BH15" s="52">
        <f>+BH12+365</f>
        <v>47117</v>
      </c>
      <c r="BI15" s="69" t="s">
        <v>40</v>
      </c>
      <c r="BJ15" s="53"/>
      <c r="BK15" s="52">
        <f>+BK12+365</f>
        <v>46783</v>
      </c>
      <c r="BM15" s="52">
        <f>+BM12+365</f>
        <v>46811</v>
      </c>
      <c r="BO15" s="52">
        <f>+BO12+365</f>
        <v>46842</v>
      </c>
      <c r="BQ15" s="52">
        <f>+BQ12+365</f>
        <v>46872</v>
      </c>
      <c r="BS15" s="52">
        <f>+BS12+365</f>
        <v>46903</v>
      </c>
      <c r="BU15" s="52">
        <f>+BU12+365</f>
        <v>46933</v>
      </c>
      <c r="BW15" s="52">
        <f>+BW12+365</f>
        <v>46964</v>
      </c>
      <c r="BY15" s="52">
        <f>+BY12+365</f>
        <v>46995</v>
      </c>
      <c r="CA15" s="52">
        <f>+CA12+365</f>
        <v>47025</v>
      </c>
      <c r="CC15" s="52">
        <f>+CC12+365</f>
        <v>47056</v>
      </c>
      <c r="CE15" s="52">
        <f>+CE12+365</f>
        <v>47086</v>
      </c>
      <c r="CG15" s="52">
        <f>+CG12+365</f>
        <v>47117</v>
      </c>
      <c r="CH15" s="52"/>
      <c r="CI15" s="52"/>
      <c r="CJ15" s="52">
        <f>+CJ12+365</f>
        <v>46783</v>
      </c>
      <c r="CL15" s="52"/>
      <c r="CM15" s="31"/>
      <c r="CN15" s="52"/>
      <c r="CP15" s="52"/>
      <c r="CR15" s="52"/>
      <c r="CT15" s="52"/>
      <c r="CV15" s="52"/>
      <c r="CX15" s="52"/>
      <c r="CZ15" s="52"/>
      <c r="DB15" s="52"/>
      <c r="DD15" s="52"/>
      <c r="DF15" s="52"/>
    </row>
    <row r="16" spans="1:110" ht="22.5" hidden="1">
      <c r="G16" s="35" t="s">
        <v>39</v>
      </c>
      <c r="H16" s="55" t="s">
        <v>41</v>
      </c>
      <c r="I16" s="36"/>
      <c r="J16" s="56">
        <f>$D$1</f>
        <v>6.6000000000000003E-2</v>
      </c>
      <c r="K16" s="57"/>
      <c r="L16" s="56">
        <f>$D$1</f>
        <v>6.6000000000000003E-2</v>
      </c>
      <c r="M16" s="57"/>
      <c r="N16" s="56">
        <f>$D$1</f>
        <v>6.6000000000000003E-2</v>
      </c>
      <c r="O16" s="57"/>
      <c r="P16" s="56">
        <f>$D$1</f>
        <v>6.6000000000000003E-2</v>
      </c>
      <c r="Q16" s="57"/>
      <c r="R16" s="56">
        <f>$D$1</f>
        <v>6.6000000000000003E-2</v>
      </c>
      <c r="S16" s="57"/>
      <c r="T16" s="56">
        <f>$D$1</f>
        <v>6.6000000000000003E-2</v>
      </c>
      <c r="U16" s="57"/>
      <c r="V16" s="56">
        <f>$D$1</f>
        <v>6.6000000000000003E-2</v>
      </c>
      <c r="W16" s="57"/>
      <c r="X16" s="56">
        <f>$D$1</f>
        <v>6.6000000000000003E-2</v>
      </c>
      <c r="Y16" s="57"/>
      <c r="Z16" s="56">
        <f>$D$1</f>
        <v>6.6000000000000003E-2</v>
      </c>
      <c r="AA16" s="57"/>
      <c r="AB16" s="56">
        <f>$D$1</f>
        <v>6.6000000000000003E-2</v>
      </c>
      <c r="AC16" s="57"/>
      <c r="AD16" s="56">
        <f>$D$1</f>
        <v>6.6000000000000003E-2</v>
      </c>
      <c r="AE16" s="57"/>
      <c r="AF16" s="56">
        <f>$D$1</f>
        <v>6.6000000000000003E-2</v>
      </c>
      <c r="AG16" s="62" t="s">
        <v>14</v>
      </c>
      <c r="AH16" s="67" t="s">
        <v>42</v>
      </c>
      <c r="AI16" s="58"/>
      <c r="AJ16" s="46" t="s">
        <v>33</v>
      </c>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69"/>
      <c r="CJ16" s="52"/>
      <c r="CL16" s="52"/>
      <c r="CN16" s="52"/>
      <c r="CO16" s="52"/>
      <c r="CP16" s="52"/>
      <c r="CQ16" s="52"/>
      <c r="CR16" s="52"/>
      <c r="CS16" s="52"/>
      <c r="CT16" s="52"/>
      <c r="CU16" s="52"/>
      <c r="CV16" s="52"/>
      <c r="CX16" s="52"/>
      <c r="CZ16" s="52"/>
      <c r="DB16" s="52"/>
      <c r="DD16" s="52"/>
      <c r="DF16" s="52"/>
    </row>
    <row r="17" spans="1:110">
      <c r="A17" s="31">
        <v>4</v>
      </c>
      <c r="B17" s="42">
        <f>+AG17</f>
        <v>0</v>
      </c>
      <c r="C17" s="42">
        <f>+BH17</f>
        <v>0</v>
      </c>
      <c r="F17" s="31" t="s">
        <v>43</v>
      </c>
      <c r="G17" s="31">
        <v>1</v>
      </c>
      <c r="H17" s="37">
        <f>+$D$4</f>
        <v>0</v>
      </c>
      <c r="I17" s="36"/>
      <c r="J17" s="42">
        <f>ROUND(IF(CJ17&lt;0,IF(OR(-CJ17&lt;$H17,CI17&lt;$G17),(AJ17*J$7/366)*CI17,(+AJ17*J$7/366)*($G17+I17)+((AJ17-$H17)*J$7/366)*(CI17-$G17-I17)),IF(AJ17&gt;0,+(AJ17*J$7/366)*($G17+I17)+((AJ17-$H17)*J$7/366)*(J$6-H$6-$G17-I17),0)+IF($F17="N",CJ17*J$7/366*(J$6-H$6-CI17),0)),2)</f>
        <v>0</v>
      </c>
      <c r="K17" s="36"/>
      <c r="L17" s="42">
        <f>ROUND(IF(CL17&lt;0,IF(OR(-CL17&lt;$H17,CK17&lt;$G17),(AL17*L$7/366)*CK17,(+AL17*L$7/366)*($G17+K17)+((AL17-$H17)*L$7/366)*(CK17-$G17-K17)),IF(AL17&gt;0,+(AL17*L$7/366)*($G17+K17)+((AL17-$H17)*L$7/366)*(L$6-J$6-$G17-K17),0)+IF($F17="N",CL17*L$7/366*(L$6-J$6-CK17),0)),2)</f>
        <v>0</v>
      </c>
      <c r="M17" s="36"/>
      <c r="N17" s="42">
        <f>ROUND(IF(CN17&lt;0,IF(OR(-CN17&lt;$H17,CM17&lt;$G17),(AN17*N$7/366)*CM17,(+AN17*N$7/366)*($G17+M17)+((AN17-$H17)*N$7/366)*(CM17-$G17-M17)),IF(AN17&gt;0,+(AN17*N$7/366)*($G17+M17)+((AN17-$H17)*N$7/366)*(N$6-L$6-$G17-M17),0)+IF($F17="N",CN17*N$7/366*(N$6-L$6-CM17),0)),2)</f>
        <v>0</v>
      </c>
      <c r="O17" s="36"/>
      <c r="P17" s="42">
        <f>ROUND(IF(CP17&lt;0,IF(OR(-CP17&lt;$H17,CO17&lt;$G17),(AP17*P$7/366)*CO17,(+AP17*P$7/366)*($G17+O17)+((AP17-$H17)*P$7/366)*(CO17-$G17-O17)),IF(AP17&gt;0,+(AP17*P$7/366)*($G17+O17)+((AP17-$H17)*P$7/366)*(P$6-N$6-$G17-O17),0)+IF($F17="N",CP17*P$7/366*(P$6-N$6-CO17),0)),2)</f>
        <v>0</v>
      </c>
      <c r="Q17" s="36"/>
      <c r="R17" s="42">
        <f>ROUND(IF(CR17&lt;0,IF(OR(-CR17&lt;$H17,CQ17&lt;$G17),(AR17*R$7/366)*CQ17,(+AR17*R$7/366)*($G17+Q17)+((AR17-$H17)*R$7/366)*(CQ17-$G17-Q17)),IF(AR17&gt;0,+(AR17*R$7/366)*($G17+Q17)+((AR17-$H17)*R$7/366)*(R$6-P$6-$G17-Q17),0)+IF($F17="N",CR17*R$7/366*(R$6-P$6-CQ17),0)),2)</f>
        <v>0</v>
      </c>
      <c r="S17" s="36"/>
      <c r="T17" s="42">
        <f>ROUND(IF(CT17&lt;0,IF(OR(-CT17&lt;$H17,CS17&lt;$G17),(AT17*T$7/366)*CS17,(+AT17*T$7/366)*($G17+S17)+((AT17-$H17)*T$7/366)*(CS17-$G17-S17)),IF(AT17&gt;0,+(AT17*T$7/366)*($G17+S17)+((AT17-$H17)*T$7/366)*(T$6-R$6-$G17-S17),0)+IF($F17="N",CT17*T$7/366*(T$6-R$6-CS17),0)),2)</f>
        <v>0</v>
      </c>
      <c r="U17" s="36"/>
      <c r="V17" s="42">
        <f>ROUND(IF(CV17&lt;0,IF(OR(-CV17&lt;$H17,CU17&lt;$G17),(AV17*V$7/366)*CU17,(+AV17*V$7/366)*($G17+U17)+((AV17-$H17)*V$7/366)*(CU17-$G17-U17)),IF(AV17&gt;0,+(AV17*V$7/366)*($G17+U17)+((AV17-$H17)*V$7/366)*(V$6-T$6-$G17-U17),0)+IF($F17="N",CV17*V$7/366*(V$6-T$6-CU17),0)),2)</f>
        <v>0</v>
      </c>
      <c r="W17" s="36"/>
      <c r="X17" s="42">
        <f>ROUND(IF(CX17&lt;0,IF(OR(-CX17&lt;$H17,CW17&lt;$G17),(AX17*X$7/366)*CW17,(+AX17*X$7/366)*($G17+W17)+((AX17-$H17)*X$7/366)*(CW17-$G17-W17)),IF(AX17&gt;0,+(AX17*X$7/366)*($G17+W17)+((AX17-$H17)*X$7/366)*(X$6-V$6-$G17-W17),0)+IF($F17="N",CX17*X$7/366*(X$6-V$6-CW17),0)),2)</f>
        <v>0</v>
      </c>
      <c r="Y17" s="36"/>
      <c r="Z17" s="42">
        <f>ROUND(IF(CZ17&lt;0,IF(OR(-CZ17&lt;$H17,CY17&lt;$G17),(AZ17*Z$7/366)*CY17,(+AZ17*Z$7/366)*($G17+Y17)+((AZ17-$H17)*Z$7/366)*(CY17-$G17-Y17)),IF(AZ17&gt;0,+(AZ17*Z$7/366)*($G17+Y17)+((AZ17-$H17)*Z$7/366)*(Z$6-X$6-$G17-Y17),0)+IF($F17="N",CZ17*Z$7/366*(Z$6-X$6-CY17),0)),2)</f>
        <v>0</v>
      </c>
      <c r="AA17" s="36"/>
      <c r="AB17" s="42">
        <f>ROUND(IF(DB17&lt;0,IF(OR(-DB17&lt;$H17,DA17&lt;$G17),(BB17*AB$7/366)*DA17,(+BB17*AB$7/366)*($G17+AA17)+((BB17-$H17)*AB$7/366)*(DA17-$G17-AA17)),IF(BB17&gt;0,+(BB17*AB$7/366)*($G17+AA17)+((BB17-$H17)*AB$7/366)*(AB$6-Z$6-$G17-AA17),0)+IF($F17="N",DB17*AB$7/366*(AB$6-Z$6-DA17),0)),2)</f>
        <v>0</v>
      </c>
      <c r="AC17" s="36"/>
      <c r="AD17" s="42">
        <f>ROUND(IF(DD17&lt;0,IF(OR(-DD17&lt;$H17,DC17&lt;$G17),(BD17*AD$7/366)*DC17,(+BD17*AD$7/366)*($G17+AC17)+((BD17-$H17)*AD$7/366)*(DC17-$G17-AC17)),IF(BD17&gt;0,+(BD17*AD$7/366)*($G17+AC17)+((BD17-$H17)*AD$7/366)*(AD$6-AB$6-$G17-AC17),0)+IF($F17="N",DD17*AD$7/366*(AD$6-AB$6-DC17),0)),2)</f>
        <v>0</v>
      </c>
      <c r="AE17" s="36"/>
      <c r="AF17" s="42">
        <f>ROUND(IF(DF17&lt;0,IF(OR(-DF17&lt;$H17,DE17&lt;$G17),(BF17*AF$7/366)*DE17,(+BF17*AF$7/366)*($G17+AE17)+((BF17-$H17)*AF$7/366)*(DE17-$G17-AE17)),IF(BF17&gt;0,+(BF17*AF$7/366)*($G17+AE17)+((BF17-$H17)*AF$7/366)*(AF$6-AD$6-$G17-AE17),0)+IF($F17="N",DF17*AF$7/366*(AF$6-AD$6-DE17),0)),2)</f>
        <v>0</v>
      </c>
      <c r="AG17" s="63">
        <f>SUM(J17:AF17)</f>
        <v>0</v>
      </c>
      <c r="AH17" s="68">
        <f>+BH17</f>
        <v>0</v>
      </c>
      <c r="AI17" s="42"/>
      <c r="AJ17" s="37">
        <f>+AH14</f>
        <v>0</v>
      </c>
      <c r="AK17" s="37"/>
      <c r="AL17" s="37">
        <f>ROUND(IF(AJ17&gt;0,ROUND(+AJ17-$H17+J17,2),0)+IF($F17="N",+CJ17)+IF(CJ17&lt;0,IF(AJ17&lt;$H17,+CJ17+$H17,+CJ17))+IF($F17="N",IF(AJ17=0,J17,0)),2)</f>
        <v>0</v>
      </c>
      <c r="AM17" s="42"/>
      <c r="AN17" s="37">
        <f>ROUND(IF(AL17&gt;0,ROUND(+AL17-$H17+L17,2),0)+IF($F17="N",+CL17)+IF(CL17&lt;0,IF(AL17&lt;$H17,+CL17+$H17,+CL17))+IF($F17="N",IF(AL17=0,L17,0)),2)+IF(AND(AL17&gt;0,+AL17-$H17+L17&lt;0),-(AL17-$H17+L17),0)</f>
        <v>0</v>
      </c>
      <c r="AO17" s="42"/>
      <c r="AP17" s="37">
        <f>ROUND(IF(AN17&gt;0,ROUND(+AN17-$H17+N17,2),0)+IF($F17="N",+CN17)+IF(CN17&lt;0,IF(AN17&lt;$H17,+CN17+$H17,+CN17))+IF($F17="N",IF(AN17=0,N17,0)),2)+IF(AND(AN17&gt;0,+AN17-$H17+N17&lt;0),-(AN17-$H17+N17),0)</f>
        <v>0</v>
      </c>
      <c r="AQ17" s="42"/>
      <c r="AR17" s="37">
        <f>ROUND(IF(AP17&gt;0,ROUND(+AP17-$H17+P17,2),0)+IF($F17="N",+CP17)+IF(CP17&lt;0,IF(AP17&lt;$H17,+CP17+$H17,+CP17))+IF($F17="N",IF(AP17=0,P17,0)),2)+IF(AND(AP17&gt;0,+AP17-$H17+P17&lt;0),-(AP17-$H17+P17),0)</f>
        <v>0</v>
      </c>
      <c r="AS17" s="42"/>
      <c r="AT17" s="37">
        <f>ROUND(IF(AR17&gt;0,ROUND(+AR17-$H17+R17,2),0)+IF($F17="N",+CR17)+IF(CR17&lt;0,IF(AR17&lt;$H17,+CR17+$H17,+CR17))+IF($F17="N",IF(AR17=0,R17,0)),2)+IF(AND(AR17&gt;0,+AR17-$H17+R17&lt;0),-(AR17-$H17+R17),0)</f>
        <v>0</v>
      </c>
      <c r="AU17" s="42"/>
      <c r="AV17" s="37">
        <f>ROUND(IF(AT17&gt;0,ROUND(+AT17-$H17+T17,2),0)+IF($F17="N",+CT17)+IF(CT17&lt;0,IF(AT17&lt;$H17,+CT17+$H17,+CT17))+IF($F17="N",IF(AT17=0,T17,0)),2)+IF(AND(AT17&gt;0,+AT17-$H17+T17&lt;0),-(AT17-$H17+T17),0)</f>
        <v>0</v>
      </c>
      <c r="AW17" s="42"/>
      <c r="AX17" s="37">
        <f>ROUND(IF(AV17&gt;0,ROUND(+AV17-$H17+V17,2),0)+IF($F17="N",+CV17)+IF(CV17&lt;0,IF(AV17&lt;$H17,+CV17+$H17,+CV17))+IF($F17="N",IF(AV17=0,V17,0)),2)+IF(AND(AV17&gt;0,+AV17-$H17+V17&lt;0),-(AV17-$H17+V17),0)</f>
        <v>0</v>
      </c>
      <c r="AY17" s="42"/>
      <c r="AZ17" s="37">
        <f>ROUND(IF(AX17&gt;0,ROUND(+AX17-$H17+X17,2),0)+IF($F17="N",+CX17)+IF(CX17&lt;0,IF(AX17&lt;$H17,+CX17+$H17,+CX17))+IF($F17="N",IF(AX17=0,X17,0)),2)+IF(AND(AX17&gt;0,+AX17-$H17+X17&lt;0),-(AX17-$H17+X17),0)</f>
        <v>0</v>
      </c>
      <c r="BA17" s="42"/>
      <c r="BB17" s="37">
        <f>ROUND(IF(AZ17&gt;0,ROUND(+AZ17-$H17+Z17,2),0)+IF($F17="N",+CZ17)+IF(CZ17&lt;0,IF(AZ17&lt;$H17,+CZ17+$H17,+CZ17))+IF($F17="N",IF(AZ17=0,Z17,0)),2)+IF(AND(AZ17&gt;0,+AZ17-$H17+Z17&lt;0),-(AZ17-$H17+Z17),0)</f>
        <v>0</v>
      </c>
      <c r="BC17" s="42"/>
      <c r="BD17" s="37">
        <f>ROUND(IF(BB17&gt;0,ROUND(+BB17-$H17+AB17,2),0)+IF($F17="N",+DB17)+IF(DB17&lt;0,IF(BB17&lt;$H17,+DB17+$H17,+DB17))+IF($F17="N",IF(BB17=0,AB17,0)),2)+IF(AND(BB17&gt;0,+BB17-$H17+AB17&lt;0),-(BB17-$H17+AB17),0)</f>
        <v>0</v>
      </c>
      <c r="BE17" s="42"/>
      <c r="BF17" s="37">
        <f>ROUND(IF(BD17&gt;0,ROUND(+BD17-$H17+AD17,2),0)+IF($F17="N",+DD17)+IF(DD17&lt;0,IF(BD17&lt;$H17,+DD17+$H17,+DD17))+IF($F17="N",IF(BD17=0,AD17,0)),2)+IF(AND(BD17&gt;0,+BD17-$H17+AD17&lt;0),-(BD17-$H17+AD17),0)</f>
        <v>0</v>
      </c>
      <c r="BG17" s="42"/>
      <c r="BH17" s="37">
        <f>ROUND(IF(BF17&gt;0,ROUND(+BF17-$H17+AF17,2),0)+IF($F17="N",+DF17)+IF(DF17&lt;0,IF(BF17&lt;$H17,+DF17+$H17,+DF17))+IF($F17="N",IF(BF17=0,AF17,0)),2)+IF(AND(BF17&gt;0,+BF17-$H17+AF17&lt;0),-(BF17-$H17+AF17),0)</f>
        <v>0</v>
      </c>
      <c r="BI17" s="69">
        <f>+BH17</f>
        <v>0</v>
      </c>
      <c r="BK17" s="42">
        <f>+AJ17-AL17</f>
        <v>0</v>
      </c>
      <c r="BL17" s="42"/>
      <c r="BM17" s="42">
        <f>+AL17-AN17</f>
        <v>0</v>
      </c>
      <c r="BN17" s="42"/>
      <c r="BO17" s="42">
        <f>+AN17-AP17</f>
        <v>0</v>
      </c>
      <c r="BP17" s="42"/>
      <c r="BQ17" s="42">
        <f>+AP17-AR17</f>
        <v>0</v>
      </c>
      <c r="BR17" s="42"/>
      <c r="BS17" s="42">
        <f>+AR17-AT17</f>
        <v>0</v>
      </c>
      <c r="BT17" s="42"/>
      <c r="BU17" s="42">
        <f>+AT17-AV17</f>
        <v>0</v>
      </c>
      <c r="BV17" s="42"/>
      <c r="BW17" s="42">
        <f>+AV17-AX17</f>
        <v>0</v>
      </c>
      <c r="BX17" s="42"/>
      <c r="BY17" s="42">
        <f>+AX17-AZ17</f>
        <v>0</v>
      </c>
      <c r="BZ17" s="42"/>
      <c r="CA17" s="42">
        <f>+AZ17-BB17</f>
        <v>0</v>
      </c>
      <c r="CB17" s="42"/>
      <c r="CC17" s="42">
        <f>+BB17-BD17</f>
        <v>0</v>
      </c>
      <c r="CD17" s="42"/>
      <c r="CE17" s="42">
        <f>+BD17-BF17</f>
        <v>0</v>
      </c>
      <c r="CF17" s="42"/>
      <c r="CG17" s="42">
        <f>+BF17-BH17</f>
        <v>0</v>
      </c>
      <c r="CI17" s="37">
        <v>1</v>
      </c>
      <c r="CJ17" s="37">
        <v>0</v>
      </c>
      <c r="CK17" s="37"/>
      <c r="CL17" s="37"/>
      <c r="CM17" s="37"/>
      <c r="CN17" s="37"/>
      <c r="CO17" s="37"/>
      <c r="CP17" s="37"/>
      <c r="CQ17" s="37"/>
      <c r="CR17" s="37"/>
      <c r="CS17" s="37"/>
      <c r="CT17" s="37"/>
      <c r="CU17" s="37"/>
      <c r="CV17" s="37"/>
      <c r="CW17" s="37"/>
      <c r="CX17" s="37"/>
      <c r="CY17" s="37"/>
      <c r="CZ17" s="37"/>
      <c r="DA17" s="37"/>
      <c r="DB17" s="37"/>
      <c r="DC17" s="37"/>
      <c r="DD17" s="37"/>
      <c r="DE17" s="37"/>
      <c r="DF17" s="37"/>
    </row>
    <row r="18" spans="1:110" hidden="1">
      <c r="G18" s="35" t="s">
        <v>39</v>
      </c>
      <c r="H18" s="50">
        <f>+AF15</f>
        <v>47117</v>
      </c>
      <c r="I18" s="51">
        <v>40908</v>
      </c>
      <c r="J18" s="52">
        <f>+J15+365</f>
        <v>47148</v>
      </c>
      <c r="L18" s="52">
        <f>+L15+365</f>
        <v>47176</v>
      </c>
      <c r="N18" s="52">
        <f>+N15+365</f>
        <v>47207</v>
      </c>
      <c r="P18" s="52">
        <f>+P15+365</f>
        <v>47237</v>
      </c>
      <c r="R18" s="52">
        <f>+R15+365</f>
        <v>47268</v>
      </c>
      <c r="T18" s="52">
        <f>+T15+365</f>
        <v>47298</v>
      </c>
      <c r="V18" s="52">
        <f>+V15+365</f>
        <v>47329</v>
      </c>
      <c r="X18" s="52">
        <f>+X15+365</f>
        <v>47360</v>
      </c>
      <c r="Z18" s="52">
        <f>+Z15+365</f>
        <v>47390</v>
      </c>
      <c r="AB18" s="52">
        <f>+AB15+365</f>
        <v>47421</v>
      </c>
      <c r="AD18" s="52">
        <f>+AD15+365</f>
        <v>47451</v>
      </c>
      <c r="AF18" s="52">
        <f>+AF15+365</f>
        <v>47482</v>
      </c>
      <c r="AG18" s="61" t="s">
        <v>24</v>
      </c>
      <c r="AH18" s="66" t="s">
        <v>12</v>
      </c>
      <c r="AI18" s="52"/>
      <c r="AJ18" s="53">
        <f>+H15</f>
        <v>46752</v>
      </c>
      <c r="AK18" s="53"/>
      <c r="AL18" s="52">
        <f>+AL15+365</f>
        <v>47148</v>
      </c>
      <c r="AN18" s="52">
        <f>+AN15+365</f>
        <v>47176</v>
      </c>
      <c r="AP18" s="52">
        <f>+AP15+365</f>
        <v>47207</v>
      </c>
      <c r="AR18" s="52">
        <f>+AR15+365</f>
        <v>47237</v>
      </c>
      <c r="AT18" s="52">
        <f>+AT15+365</f>
        <v>47268</v>
      </c>
      <c r="AV18" s="52">
        <f>+AV15+365</f>
        <v>47298</v>
      </c>
      <c r="AX18" s="52">
        <f>+AX15+365</f>
        <v>47329</v>
      </c>
      <c r="AZ18" s="52">
        <f>+AZ15+365</f>
        <v>47360</v>
      </c>
      <c r="BB18" s="52">
        <f>+BB15+365</f>
        <v>47390</v>
      </c>
      <c r="BD18" s="52">
        <f>+BD15+365</f>
        <v>47421</v>
      </c>
      <c r="BF18" s="52">
        <f>+BF15+365</f>
        <v>47451</v>
      </c>
      <c r="BH18" s="52">
        <f>+BH15+365</f>
        <v>47482</v>
      </c>
      <c r="BI18" s="69" t="s">
        <v>40</v>
      </c>
      <c r="BJ18" s="53"/>
      <c r="BK18" s="52">
        <f>+BK15+365</f>
        <v>47148</v>
      </c>
      <c r="BM18" s="52">
        <f>+BM15+365</f>
        <v>47176</v>
      </c>
      <c r="BO18" s="52">
        <f>+BO15+365</f>
        <v>47207</v>
      </c>
      <c r="BQ18" s="52">
        <f>+BQ15+365</f>
        <v>47237</v>
      </c>
      <c r="BS18" s="52">
        <f>+BS15+365</f>
        <v>47268</v>
      </c>
      <c r="BU18" s="52">
        <f>+BU15+365</f>
        <v>47298</v>
      </c>
      <c r="BW18" s="52">
        <f>+BW15+365</f>
        <v>47329</v>
      </c>
      <c r="BY18" s="52">
        <f>+BY15+365</f>
        <v>47360</v>
      </c>
      <c r="CA18" s="52">
        <f>+CA15+365</f>
        <v>47390</v>
      </c>
      <c r="CC18" s="52">
        <f>+CC15+365</f>
        <v>47421</v>
      </c>
      <c r="CE18" s="52">
        <f>+CE15+365</f>
        <v>47451</v>
      </c>
      <c r="CG18" s="52">
        <f>+CG15+365</f>
        <v>47482</v>
      </c>
      <c r="CH18" s="52"/>
      <c r="CI18" s="52"/>
      <c r="CJ18" s="52">
        <f>+CJ15+365</f>
        <v>47148</v>
      </c>
      <c r="CL18" s="52"/>
      <c r="CM18" s="31"/>
      <c r="CN18" s="52"/>
      <c r="CP18" s="52"/>
      <c r="CR18" s="52"/>
      <c r="CT18" s="52"/>
      <c r="CV18" s="52"/>
      <c r="CX18" s="52"/>
      <c r="CZ18" s="52"/>
      <c r="DB18" s="52"/>
      <c r="DD18" s="52"/>
      <c r="DF18" s="52"/>
    </row>
    <row r="19" spans="1:110" ht="22.5" hidden="1">
      <c r="G19" s="35" t="s">
        <v>39</v>
      </c>
      <c r="H19" s="55" t="s">
        <v>41</v>
      </c>
      <c r="I19" s="36"/>
      <c r="J19" s="56">
        <f>$D$1</f>
        <v>6.6000000000000003E-2</v>
      </c>
      <c r="K19" s="57"/>
      <c r="L19" s="56">
        <f>$D$1</f>
        <v>6.6000000000000003E-2</v>
      </c>
      <c r="M19" s="57"/>
      <c r="N19" s="56">
        <f>$D$1</f>
        <v>6.6000000000000003E-2</v>
      </c>
      <c r="O19" s="57"/>
      <c r="P19" s="56">
        <f>$D$1</f>
        <v>6.6000000000000003E-2</v>
      </c>
      <c r="Q19" s="57"/>
      <c r="R19" s="56">
        <f>$D$1</f>
        <v>6.6000000000000003E-2</v>
      </c>
      <c r="S19" s="57"/>
      <c r="T19" s="56">
        <f>$D$1</f>
        <v>6.6000000000000003E-2</v>
      </c>
      <c r="U19" s="57"/>
      <c r="V19" s="56">
        <f>$D$1</f>
        <v>6.6000000000000003E-2</v>
      </c>
      <c r="W19" s="57"/>
      <c r="X19" s="56">
        <f>$D$1</f>
        <v>6.6000000000000003E-2</v>
      </c>
      <c r="Y19" s="57"/>
      <c r="Z19" s="56">
        <f>$D$1</f>
        <v>6.6000000000000003E-2</v>
      </c>
      <c r="AA19" s="57"/>
      <c r="AB19" s="56">
        <f>$D$1</f>
        <v>6.6000000000000003E-2</v>
      </c>
      <c r="AC19" s="57"/>
      <c r="AD19" s="56">
        <f>$D$1</f>
        <v>6.6000000000000003E-2</v>
      </c>
      <c r="AE19" s="57"/>
      <c r="AF19" s="56">
        <f>$D$1</f>
        <v>6.6000000000000003E-2</v>
      </c>
      <c r="AG19" s="62" t="s">
        <v>14</v>
      </c>
      <c r="AH19" s="67" t="s">
        <v>42</v>
      </c>
      <c r="AI19" s="58"/>
      <c r="AJ19" s="46" t="s">
        <v>33</v>
      </c>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69"/>
      <c r="CJ19" s="52"/>
      <c r="CL19" s="52"/>
      <c r="CN19" s="52"/>
      <c r="CO19" s="52"/>
      <c r="CP19" s="52"/>
      <c r="CQ19" s="52"/>
      <c r="CR19" s="52"/>
      <c r="CS19" s="52"/>
      <c r="CT19" s="52"/>
      <c r="CU19" s="52"/>
      <c r="CV19" s="52"/>
      <c r="CX19" s="52"/>
      <c r="CZ19" s="52"/>
      <c r="DB19" s="52"/>
      <c r="DD19" s="52"/>
      <c r="DF19" s="52"/>
    </row>
    <row r="20" spans="1:110">
      <c r="A20" s="31">
        <v>5</v>
      </c>
      <c r="B20" s="42">
        <f>+AG20</f>
        <v>0</v>
      </c>
      <c r="C20" s="42">
        <f>+BH20</f>
        <v>0</v>
      </c>
      <c r="F20" s="31" t="s">
        <v>43</v>
      </c>
      <c r="G20" s="31">
        <v>1</v>
      </c>
      <c r="H20" s="37">
        <f>+$D$4</f>
        <v>0</v>
      </c>
      <c r="I20" s="36"/>
      <c r="J20" s="42">
        <f>ROUND(IF(CJ20&lt;0,IF(OR(-CJ20&lt;$H20,CI20&lt;$G20),(AJ20*J$7/366)*CI20,(+AJ20*J$7/366)*($G20+I20)+((AJ20-$H20)*J$7/366)*(CI20-$G20-I20)),IF(AJ20&gt;0,+(AJ20*J$7/366)*($G20+I20)+((AJ20-$H20)*J$7/366)*(J$6-H$6-$G20-I20),0)+IF($F20="N",CJ20*J$7/366*(J$6-H$6-CI20),0)),2)</f>
        <v>0</v>
      </c>
      <c r="K20" s="36"/>
      <c r="L20" s="42">
        <f>ROUND(IF(CL20&lt;0,IF(OR(-CL20&lt;$H20,CK20&lt;$G20),(AL20*L$7/366)*CK20,(+AL20*L$7/366)*($G20+K20)+((AL20-$H20)*L$7/366)*(CK20-$G20-K20)),IF(AL20&gt;0,+(AL20*L$7/366)*($G20+K20)+((AL20-$H20)*L$7/366)*(L$6-J$6-$G20-K20),0)+IF($F20="N",CL20*L$7/366*(L$6-J$6-CK20),0)),2)</f>
        <v>0</v>
      </c>
      <c r="M20" s="36"/>
      <c r="N20" s="42">
        <f>ROUND(IF(CN20&lt;0,IF(OR(-CN20&lt;$H20,CM20&lt;$G20),(AN20*N$7/366)*CM20,(+AN20*N$7/366)*($G20+M20)+((AN20-$H20)*N$7/366)*(CM20-$G20-M20)),IF(AN20&gt;0,+(AN20*N$7/366)*($G20+M20)+((AN20-$H20)*N$7/366)*(N$6-L$6-$G20-M20),0)+IF($F20="N",CN20*N$7/366*(N$6-L$6-CM20),0)),2)</f>
        <v>0</v>
      </c>
      <c r="O20" s="36"/>
      <c r="P20" s="42">
        <f>ROUND(IF(CP20&lt;0,IF(OR(-CP20&lt;$H20,CO20&lt;$G20),(AP20*P$7/366)*CO20,(+AP20*P$7/366)*($G20+O20)+((AP20-$H20)*P$7/366)*(CO20-$G20-O20)),IF(AP20&gt;0,+(AP20*P$7/366)*($G20+O20)+((AP20-$H20)*P$7/366)*(P$6-N$6-$G20-O20),0)+IF($F20="N",CP20*P$7/366*(P$6-N$6-CO20),0)),2)</f>
        <v>0</v>
      </c>
      <c r="Q20" s="36"/>
      <c r="R20" s="42">
        <f>ROUND(IF(CR20&lt;0,IF(OR(-CR20&lt;$H20,CQ20&lt;$G20),(AR20*R$7/366)*CQ20,(+AR20*R$7/366)*($G20+Q20)+((AR20-$H20)*R$7/366)*(CQ20-$G20-Q20)),IF(AR20&gt;0,+(AR20*R$7/366)*($G20+Q20)+((AR20-$H20)*R$7/366)*(R$6-P$6-$G20-Q20),0)+IF($F20="N",CR20*R$7/366*(R$6-P$6-CQ20),0)),2)</f>
        <v>0</v>
      </c>
      <c r="S20" s="36"/>
      <c r="T20" s="42">
        <f>ROUND(IF(CT20&lt;0,IF(OR(-CT20&lt;$H20,CS20&lt;$G20),(AT20*T$7/366)*CS20,(+AT20*T$7/366)*($G20+S20)+((AT20-$H20)*T$7/366)*(CS20-$G20-S20)),IF(AT20&gt;0,+(AT20*T$7/366)*($G20+S20)+((AT20-$H20)*T$7/366)*(T$6-R$6-$G20-S20),0)+IF($F20="N",CT20*T$7/366*(T$6-R$6-CS20),0)),2)</f>
        <v>0</v>
      </c>
      <c r="U20" s="36"/>
      <c r="V20" s="42">
        <f>ROUND(IF(CV20&lt;0,IF(OR(-CV20&lt;$H20,CU20&lt;$G20),(AV20*V$7/366)*CU20,(+AV20*V$7/366)*($G20+U20)+((AV20-$H20)*V$7/366)*(CU20-$G20-U20)),IF(AV20&gt;0,+(AV20*V$7/366)*($G20+U20)+((AV20-$H20)*V$7/366)*(V$6-T$6-$G20-U20),0)+IF($F20="N",CV20*V$7/366*(V$6-T$6-CU20),0)),2)</f>
        <v>0</v>
      </c>
      <c r="W20" s="36"/>
      <c r="X20" s="42">
        <f>ROUND(IF(CX20&lt;0,IF(OR(-CX20&lt;$H20,CW20&lt;$G20),(AX20*X$7/366)*CW20,(+AX20*X$7/366)*($G20+W20)+((AX20-$H20)*X$7/366)*(CW20-$G20-W20)),IF(AX20&gt;0,+(AX20*X$7/366)*($G20+W20)+((AX20-$H20)*X$7/366)*(X$6-V$6-$G20-W20),0)+IF($F20="N",CX20*X$7/366*(X$6-V$6-CW20),0)),2)</f>
        <v>0</v>
      </c>
      <c r="Y20" s="36"/>
      <c r="Z20" s="42">
        <f>ROUND(IF(CZ20&lt;0,IF(OR(-CZ20&lt;$H20,CY20&lt;$G20),(AZ20*Z$7/366)*CY20,(+AZ20*Z$7/366)*($G20+Y20)+((AZ20-$H20)*Z$7/366)*(CY20-$G20-Y20)),IF(AZ20&gt;0,+(AZ20*Z$7/366)*($G20+Y20)+((AZ20-$H20)*Z$7/366)*(Z$6-X$6-$G20-Y20),0)+IF($F20="N",CZ20*Z$7/366*(Z$6-X$6-CY20),0)),2)</f>
        <v>0</v>
      </c>
      <c r="AA20" s="36"/>
      <c r="AB20" s="42">
        <f>ROUND(IF(DB20&lt;0,IF(OR(-DB20&lt;$H20,DA20&lt;$G20),(BB20*AB$7/366)*DA20,(+BB20*AB$7/366)*($G20+AA20)+((BB20-$H20)*AB$7/366)*(DA20-$G20-AA20)),IF(BB20&gt;0,+(BB20*AB$7/366)*($G20+AA20)+((BB20-$H20)*AB$7/366)*(AB$6-Z$6-$G20-AA20),0)+IF($F20="N",DB20*AB$7/366*(AB$6-Z$6-DA20),0)),2)</f>
        <v>0</v>
      </c>
      <c r="AC20" s="36"/>
      <c r="AD20" s="42">
        <f>ROUND(IF(DD20&lt;0,IF(OR(-DD20&lt;$H20,DC20&lt;$G20),(BD20*AD$7/366)*DC20,(+BD20*AD$7/366)*($G20+AC20)+((BD20-$H20)*AD$7/366)*(DC20-$G20-AC20)),IF(BD20&gt;0,+(BD20*AD$7/366)*($G20+AC20)+((BD20-$H20)*AD$7/366)*(AD$6-AB$6-$G20-AC20),0)+IF($F20="N",DD20*AD$7/366*(AD$6-AB$6-DC20),0)),2)</f>
        <v>0</v>
      </c>
      <c r="AE20" s="36"/>
      <c r="AF20" s="42">
        <f>ROUND(IF(DF20&lt;0,IF(OR(-DF20&lt;$H20,DE20&lt;$G20),(BF20*AF$7/366)*DE20,(+BF20*AF$7/366)*($G20+AE20)+((BF20-$H20)*AF$7/366)*(DE20-$G20-AE20)),IF(BF20&gt;0,+(BF20*AF$7/366)*($G20+AE20)+((BF20-$H20)*AF$7/366)*(AF$6-AD$6-$G20-AE20),0)+IF($F20="N",DF20*AF$7/366*(AF$6-AD$6-DE20),0)),2)</f>
        <v>0</v>
      </c>
      <c r="AG20" s="63">
        <f>SUM(J20:AF20)</f>
        <v>0</v>
      </c>
      <c r="AH20" s="68">
        <f>+BH20</f>
        <v>0</v>
      </c>
      <c r="AI20" s="42"/>
      <c r="AJ20" s="37">
        <f>+AH17</f>
        <v>0</v>
      </c>
      <c r="AK20" s="37"/>
      <c r="AL20" s="37">
        <f>ROUND(IF(AJ20&gt;0,ROUND(+AJ20-$H20+J20,2),0)+IF($F20="N",+CJ20)+IF(CJ20&lt;0,IF(AJ20&lt;$H20,+CJ20+$H20,+CJ20))+IF($F20="N",IF(AJ20=0,J20,0)),2)</f>
        <v>0</v>
      </c>
      <c r="AM20" s="42"/>
      <c r="AN20" s="37">
        <f>ROUND(IF(AL20&gt;0,ROUND(+AL20-$H20+L20,2),0)+IF($F20="N",+CL20)+IF(CL20&lt;0,IF(AL20&lt;$H20,+CL20+$H20,+CL20))+IF($F20="N",IF(AL20=0,L20,0)),2)+IF(AND(AL20&gt;0,+AL20-$H20+L20&lt;0),-(AL20-$H20+L20),0)</f>
        <v>0</v>
      </c>
      <c r="AO20" s="42"/>
      <c r="AP20" s="37">
        <f>ROUND(IF(AN20&gt;0,ROUND(+AN20-$H20+N20,2),0)+IF($F20="N",+CN20)+IF(CN20&lt;0,IF(AN20&lt;$H20,+CN20+$H20,+CN20))+IF($F20="N",IF(AN20=0,N20,0)),2)+IF(AND(AN20&gt;0,+AN20-$H20+N20&lt;0),-(AN20-$H20+N20),0)</f>
        <v>0</v>
      </c>
      <c r="AQ20" s="42"/>
      <c r="AR20" s="37">
        <f>ROUND(IF(AP20&gt;0,ROUND(+AP20-$H20+P20,2),0)+IF($F20="N",+CP20)+IF(CP20&lt;0,IF(AP20&lt;$H20,+CP20+$H20,+CP20))+IF($F20="N",IF(AP20=0,P20,0)),2)+IF(AND(AP20&gt;0,+AP20-$H20+P20&lt;0),-(AP20-$H20+P20),0)</f>
        <v>0</v>
      </c>
      <c r="AS20" s="42"/>
      <c r="AT20" s="37">
        <f>ROUND(IF(AR20&gt;0,ROUND(+AR20-$H20+R20,2),0)+IF($F20="N",+CR20)+IF(CR20&lt;0,IF(AR20&lt;$H20,+CR20+$H20,+CR20))+IF($F20="N",IF(AR20=0,R20,0)),2)+IF(AND(AR20&gt;0,+AR20-$H20+R20&lt;0),-(AR20-$H20+R20),0)</f>
        <v>0</v>
      </c>
      <c r="AU20" s="42"/>
      <c r="AV20" s="37">
        <f>ROUND(IF(AT20&gt;0,ROUND(+AT20-$H20+T20,2),0)+IF($F20="N",+CT20)+IF(CT20&lt;0,IF(AT20&lt;$H20,+CT20+$H20,+CT20))+IF($F20="N",IF(AT20=0,T20,0)),2)+IF(AND(AT20&gt;0,+AT20-$H20+T20&lt;0),-(AT20-$H20+T20),0)</f>
        <v>0</v>
      </c>
      <c r="AW20" s="42"/>
      <c r="AX20" s="37">
        <f>ROUND(IF(AV20&gt;0,ROUND(+AV20-$H20+V20,2),0)+IF($F20="N",+CV20)+IF(CV20&lt;0,IF(AV20&lt;$H20,+CV20+$H20,+CV20))+IF($F20="N",IF(AV20=0,V20,0)),2)+IF(AND(AV20&gt;0,+AV20-$H20+V20&lt;0),-(AV20-$H20+V20),0)</f>
        <v>0</v>
      </c>
      <c r="AY20" s="42"/>
      <c r="AZ20" s="37">
        <f>ROUND(IF(AX20&gt;0,ROUND(+AX20-$H20+X20,2),0)+IF($F20="N",+CX20)+IF(CX20&lt;0,IF(AX20&lt;$H20,+CX20+$H20,+CX20))+IF($F20="N",IF(AX20=0,X20,0)),2)+IF(AND(AX20&gt;0,+AX20-$H20+X20&lt;0),-(AX20-$H20+X20),0)</f>
        <v>0</v>
      </c>
      <c r="BA20" s="42"/>
      <c r="BB20" s="37">
        <f>ROUND(IF(AZ20&gt;0,ROUND(+AZ20-$H20+Z20,2),0)+IF($F20="N",+CZ20)+IF(CZ20&lt;0,IF(AZ20&lt;$H20,+CZ20+$H20,+CZ20))+IF($F20="N",IF(AZ20=0,Z20,0)),2)+IF(AND(AZ20&gt;0,+AZ20-$H20+Z20&lt;0),-(AZ20-$H20+Z20),0)</f>
        <v>0</v>
      </c>
      <c r="BC20" s="42"/>
      <c r="BD20" s="37">
        <f>ROUND(IF(BB20&gt;0,ROUND(+BB20-$H20+AB20,2),0)+IF($F20="N",+DB20)+IF(DB20&lt;0,IF(BB20&lt;$H20,+DB20+$H20,+DB20))+IF($F20="N",IF(BB20=0,AB20,0)),2)+IF(AND(BB20&gt;0,+BB20-$H20+AB20&lt;0),-(BB20-$H20+AB20),0)</f>
        <v>0</v>
      </c>
      <c r="BE20" s="42"/>
      <c r="BF20" s="37">
        <f>ROUND(IF(BD20&gt;0,ROUND(+BD20-$H20+AD20,2),0)+IF($F20="N",+DD20)+IF(DD20&lt;0,IF(BD20&lt;$H20,+DD20+$H20,+DD20))+IF($F20="N",IF(BD20=0,AD20,0)),2)+IF(AND(BD20&gt;0,+BD20-$H20+AD20&lt;0),-(BD20-$H20+AD20),0)</f>
        <v>0</v>
      </c>
      <c r="BG20" s="42"/>
      <c r="BH20" s="37">
        <f>ROUND(IF(BF20&gt;0,ROUND(+BF20-$H20+AF20,2),0)+IF($F20="N",+DF20)+IF(DF20&lt;0,IF(BF20&lt;$H20,+DF20+$H20,+DF20))+IF($F20="N",IF(BF20=0,AF20,0)),2)+IF(AND(BF20&gt;0,+BF20-$H20+AF20&lt;0),-(BF20-$H20+AF20),0)</f>
        <v>0</v>
      </c>
      <c r="BI20" s="69">
        <f>+BH20</f>
        <v>0</v>
      </c>
      <c r="BK20" s="42">
        <f>+AJ20-AL20</f>
        <v>0</v>
      </c>
      <c r="BL20" s="42"/>
      <c r="BM20" s="42">
        <f>+AL20-AN20</f>
        <v>0</v>
      </c>
      <c r="BN20" s="42"/>
      <c r="BO20" s="42">
        <f>+AN20-AP20</f>
        <v>0</v>
      </c>
      <c r="BP20" s="42"/>
      <c r="BQ20" s="42">
        <f>+AP20-AR20</f>
        <v>0</v>
      </c>
      <c r="BR20" s="42"/>
      <c r="BS20" s="42">
        <f>+AR20-AT20</f>
        <v>0</v>
      </c>
      <c r="BT20" s="42"/>
      <c r="BU20" s="42">
        <f>+AT20-AV20</f>
        <v>0</v>
      </c>
      <c r="BV20" s="42"/>
      <c r="BW20" s="42">
        <f>+AV20-AX20</f>
        <v>0</v>
      </c>
      <c r="BX20" s="42"/>
      <c r="BY20" s="42">
        <f>+AX20-AZ20</f>
        <v>0</v>
      </c>
      <c r="BZ20" s="42"/>
      <c r="CA20" s="42">
        <f>+AZ20-BB20</f>
        <v>0</v>
      </c>
      <c r="CB20" s="42"/>
      <c r="CC20" s="42">
        <f>+BB20-BD20</f>
        <v>0</v>
      </c>
      <c r="CD20" s="42"/>
      <c r="CE20" s="42">
        <f>+BD20-BF20</f>
        <v>0</v>
      </c>
      <c r="CF20" s="42"/>
      <c r="CG20" s="42">
        <f>+BF20-BH20</f>
        <v>0</v>
      </c>
      <c r="CI20" s="37">
        <v>1</v>
      </c>
      <c r="CJ20" s="37">
        <v>0</v>
      </c>
      <c r="CK20" s="37"/>
      <c r="CL20" s="37"/>
      <c r="CM20" s="37"/>
      <c r="CN20" s="37"/>
      <c r="CO20" s="37"/>
      <c r="CP20" s="37"/>
      <c r="CQ20" s="37"/>
      <c r="CR20" s="37"/>
      <c r="CS20" s="37"/>
      <c r="CT20" s="37"/>
      <c r="CU20" s="37"/>
      <c r="CV20" s="37"/>
      <c r="CW20" s="37"/>
      <c r="CX20" s="37"/>
      <c r="CY20" s="37"/>
      <c r="CZ20" s="37"/>
      <c r="DA20" s="37"/>
      <c r="DB20" s="37"/>
      <c r="DC20" s="37"/>
      <c r="DD20" s="37"/>
      <c r="DE20" s="37"/>
      <c r="DF20" s="37"/>
    </row>
    <row r="21" spans="1:110" hidden="1">
      <c r="G21" s="35" t="s">
        <v>39</v>
      </c>
      <c r="H21" s="50">
        <f>+AF18</f>
        <v>47482</v>
      </c>
      <c r="I21" s="51">
        <v>40908</v>
      </c>
      <c r="J21" s="52">
        <f>+J18+365</f>
        <v>47513</v>
      </c>
      <c r="L21" s="52">
        <f>+L18+365</f>
        <v>47541</v>
      </c>
      <c r="N21" s="52">
        <f>+N18+365</f>
        <v>47572</v>
      </c>
      <c r="P21" s="52">
        <f>+P18+365</f>
        <v>47602</v>
      </c>
      <c r="R21" s="52">
        <f>+R18+365</f>
        <v>47633</v>
      </c>
      <c r="T21" s="52">
        <f>+T18+365</f>
        <v>47663</v>
      </c>
      <c r="V21" s="52">
        <f>+V18+365</f>
        <v>47694</v>
      </c>
      <c r="X21" s="52">
        <f>+X18+365</f>
        <v>47725</v>
      </c>
      <c r="Z21" s="52">
        <f>+Z18+365</f>
        <v>47755</v>
      </c>
      <c r="AB21" s="52">
        <f>+AB18+365</f>
        <v>47786</v>
      </c>
      <c r="AD21" s="52">
        <f>+AD18+365</f>
        <v>47816</v>
      </c>
      <c r="AF21" s="52">
        <f>+AF18+365</f>
        <v>47847</v>
      </c>
      <c r="AG21" s="61" t="s">
        <v>24</v>
      </c>
      <c r="AH21" s="66" t="s">
        <v>12</v>
      </c>
      <c r="AI21" s="52"/>
      <c r="AJ21" s="53">
        <f>+H18</f>
        <v>47117</v>
      </c>
      <c r="AK21" s="53"/>
      <c r="AL21" s="52">
        <f>+AL18+365</f>
        <v>47513</v>
      </c>
      <c r="AN21" s="52">
        <f>+AN18+365</f>
        <v>47541</v>
      </c>
      <c r="AP21" s="52">
        <f>+AP18+365</f>
        <v>47572</v>
      </c>
      <c r="AR21" s="52">
        <f>+AR18+365</f>
        <v>47602</v>
      </c>
      <c r="AT21" s="52">
        <f>+AT18+365</f>
        <v>47633</v>
      </c>
      <c r="AV21" s="52">
        <f>+AV18+365</f>
        <v>47663</v>
      </c>
      <c r="AX21" s="52">
        <f>+AX18+365</f>
        <v>47694</v>
      </c>
      <c r="AZ21" s="52">
        <f>+AZ18+365</f>
        <v>47725</v>
      </c>
      <c r="BB21" s="52">
        <f>+BB18+365</f>
        <v>47755</v>
      </c>
      <c r="BD21" s="52">
        <f>+BD18+365</f>
        <v>47786</v>
      </c>
      <c r="BF21" s="52">
        <f>+BF18+365</f>
        <v>47816</v>
      </c>
      <c r="BH21" s="52">
        <f>+BH18+365</f>
        <v>47847</v>
      </c>
      <c r="BI21" s="69" t="s">
        <v>40</v>
      </c>
      <c r="BJ21" s="53"/>
      <c r="BK21" s="52">
        <f>+BK18+365</f>
        <v>47513</v>
      </c>
      <c r="BM21" s="52">
        <f>+BM18+365</f>
        <v>47541</v>
      </c>
      <c r="BO21" s="52">
        <f>+BO18+365</f>
        <v>47572</v>
      </c>
      <c r="BQ21" s="52">
        <f>+BQ18+365</f>
        <v>47602</v>
      </c>
      <c r="BS21" s="52">
        <f>+BS18+365</f>
        <v>47633</v>
      </c>
      <c r="BU21" s="52">
        <f>+BU18+365</f>
        <v>47663</v>
      </c>
      <c r="BW21" s="52">
        <f>+BW18+365</f>
        <v>47694</v>
      </c>
      <c r="BY21" s="52">
        <f>+BY18+365</f>
        <v>47725</v>
      </c>
      <c r="CA21" s="52">
        <f>+CA18+365</f>
        <v>47755</v>
      </c>
      <c r="CC21" s="52">
        <f>+CC18+365</f>
        <v>47786</v>
      </c>
      <c r="CE21" s="52">
        <f>+CE18+365</f>
        <v>47816</v>
      </c>
      <c r="CG21" s="52">
        <f>+CG18+365</f>
        <v>47847</v>
      </c>
      <c r="CH21" s="52"/>
      <c r="CI21" s="52"/>
      <c r="CJ21" s="52">
        <f>+CJ18+365</f>
        <v>47513</v>
      </c>
      <c r="CL21" s="52"/>
      <c r="CM21" s="31"/>
      <c r="CN21" s="52"/>
      <c r="CP21" s="52"/>
      <c r="CR21" s="52"/>
      <c r="CT21" s="52"/>
      <c r="CV21" s="52"/>
      <c r="CX21" s="52"/>
      <c r="CZ21" s="52"/>
      <c r="DB21" s="52"/>
      <c r="DD21" s="52"/>
      <c r="DF21" s="52"/>
    </row>
    <row r="22" spans="1:110" ht="22.5" hidden="1">
      <c r="G22" s="35" t="s">
        <v>39</v>
      </c>
      <c r="H22" s="55" t="s">
        <v>41</v>
      </c>
      <c r="I22" s="36"/>
      <c r="J22" s="56">
        <f>$D$1</f>
        <v>6.6000000000000003E-2</v>
      </c>
      <c r="K22" s="57"/>
      <c r="L22" s="56">
        <f>$D$1</f>
        <v>6.6000000000000003E-2</v>
      </c>
      <c r="M22" s="57"/>
      <c r="N22" s="56">
        <f>$D$1</f>
        <v>6.6000000000000003E-2</v>
      </c>
      <c r="O22" s="57"/>
      <c r="P22" s="56">
        <f>$D$1</f>
        <v>6.6000000000000003E-2</v>
      </c>
      <c r="Q22" s="57"/>
      <c r="R22" s="56">
        <f>$D$1</f>
        <v>6.6000000000000003E-2</v>
      </c>
      <c r="S22" s="57"/>
      <c r="T22" s="56">
        <f>$D$1</f>
        <v>6.6000000000000003E-2</v>
      </c>
      <c r="U22" s="57"/>
      <c r="V22" s="56">
        <f>$D$1</f>
        <v>6.6000000000000003E-2</v>
      </c>
      <c r="W22" s="57"/>
      <c r="X22" s="56">
        <f>$D$1</f>
        <v>6.6000000000000003E-2</v>
      </c>
      <c r="Y22" s="57"/>
      <c r="Z22" s="56">
        <f>$D$1</f>
        <v>6.6000000000000003E-2</v>
      </c>
      <c r="AA22" s="57"/>
      <c r="AB22" s="56">
        <f>$D$1</f>
        <v>6.6000000000000003E-2</v>
      </c>
      <c r="AC22" s="57"/>
      <c r="AD22" s="56">
        <f>$D$1</f>
        <v>6.6000000000000003E-2</v>
      </c>
      <c r="AE22" s="57"/>
      <c r="AF22" s="56">
        <f>$D$1</f>
        <v>6.6000000000000003E-2</v>
      </c>
      <c r="AG22" s="62" t="s">
        <v>14</v>
      </c>
      <c r="AH22" s="67" t="s">
        <v>42</v>
      </c>
      <c r="AI22" s="58"/>
      <c r="AJ22" s="46" t="s">
        <v>33</v>
      </c>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69"/>
      <c r="CJ22" s="52"/>
      <c r="CL22" s="52"/>
      <c r="CN22" s="52"/>
      <c r="CO22" s="52"/>
      <c r="CP22" s="52"/>
      <c r="CQ22" s="52"/>
      <c r="CR22" s="52"/>
      <c r="CS22" s="52"/>
      <c r="CT22" s="52"/>
      <c r="CU22" s="52"/>
      <c r="CV22" s="52"/>
      <c r="CX22" s="52"/>
      <c r="CZ22" s="52"/>
      <c r="DB22" s="52"/>
      <c r="DD22" s="52"/>
      <c r="DF22" s="52"/>
    </row>
    <row r="23" spans="1:110">
      <c r="A23" s="31">
        <v>6</v>
      </c>
      <c r="B23" s="42">
        <f>+AG23</f>
        <v>0</v>
      </c>
      <c r="C23" s="42">
        <f>+BH23</f>
        <v>0</v>
      </c>
      <c r="F23" s="31" t="s">
        <v>43</v>
      </c>
      <c r="G23" s="31">
        <v>1</v>
      </c>
      <c r="H23" s="37">
        <f>+$D$4</f>
        <v>0</v>
      </c>
      <c r="I23" s="36"/>
      <c r="J23" s="42">
        <f>ROUND(IF(CJ23&lt;0,IF(OR(-CJ23&lt;$H23,CI23&lt;$G23),(AJ23*J$7/366)*CI23,(+AJ23*J$7/366)*($G23+I23)+((AJ23-$H23)*J$7/366)*(CI23-$G23-I23)),IF(AJ23&gt;0,+(AJ23*J$7/366)*($G23+I23)+((AJ23-$H23)*J$7/366)*(J$6-H$6-$G23-I23),0)+IF($F23="N",CJ23*J$7/366*(J$6-H$6-CI23),0)),2)</f>
        <v>0</v>
      </c>
      <c r="K23" s="36"/>
      <c r="L23" s="42">
        <f>ROUND(IF(CL23&lt;0,IF(OR(-CL23&lt;$H23,CK23&lt;$G23),(AL23*L$7/366)*CK23,(+AL23*L$7/366)*($G23+K23)+((AL23-$H23)*L$7/366)*(CK23-$G23-K23)),IF(AL23&gt;0,+(AL23*L$7/366)*($G23+K23)+((AL23-$H23)*L$7/366)*(L$6-J$6-$G23-K23),0)+IF($F23="N",CL23*L$7/366*(L$6-J$6-CK23),0)),2)</f>
        <v>0</v>
      </c>
      <c r="M23" s="36"/>
      <c r="N23" s="42">
        <f>ROUND(IF(CN23&lt;0,IF(OR(-CN23&lt;$H23,CM23&lt;$G23),(AN23*N$7/366)*CM23,(+AN23*N$7/366)*($G23+M23)+((AN23-$H23)*N$7/366)*(CM23-$G23-M23)),IF(AN23&gt;0,+(AN23*N$7/366)*($G23+M23)+((AN23-$H23)*N$7/366)*(N$6-L$6-$G23-M23),0)+IF($F23="N",CN23*N$7/366*(N$6-L$6-CM23),0)),2)</f>
        <v>0</v>
      </c>
      <c r="O23" s="36"/>
      <c r="P23" s="42">
        <f>ROUND(IF(CP23&lt;0,IF(OR(-CP23&lt;$H23,CO23&lt;$G23),(AP23*P$7/366)*CO23,(+AP23*P$7/366)*($G23+O23)+((AP23-$H23)*P$7/366)*(CO23-$G23-O23)),IF(AP23&gt;0,+(AP23*P$7/366)*($G23+O23)+((AP23-$H23)*P$7/366)*(P$6-N$6-$G23-O23),0)+IF($F23="N",CP23*P$7/366*(P$6-N$6-CO23),0)),2)</f>
        <v>0</v>
      </c>
      <c r="Q23" s="36"/>
      <c r="R23" s="42">
        <f>ROUND(IF(CR23&lt;0,IF(OR(-CR23&lt;$H23,CQ23&lt;$G23),(AR23*R$7/366)*CQ23,(+AR23*R$7/366)*($G23+Q23)+((AR23-$H23)*R$7/366)*(CQ23-$G23-Q23)),IF(AR23&gt;0,+(AR23*R$7/366)*($G23+Q23)+((AR23-$H23)*R$7/366)*(R$6-P$6-$G23-Q23),0)+IF($F23="N",CR23*R$7/366*(R$6-P$6-CQ23),0)),2)</f>
        <v>0</v>
      </c>
      <c r="S23" s="36"/>
      <c r="T23" s="42">
        <f>ROUND(IF(CT23&lt;0,IF(OR(-CT23&lt;$H23,CS23&lt;$G23),(AT23*T$7/366)*CS23,(+AT23*T$7/366)*($G23+S23)+((AT23-$H23)*T$7/366)*(CS23-$G23-S23)),IF(AT23&gt;0,+(AT23*T$7/366)*($G23+S23)+((AT23-$H23)*T$7/366)*(T$6-R$6-$G23-S23),0)+IF($F23="N",CT23*T$7/366*(T$6-R$6-CS23),0)),2)</f>
        <v>0</v>
      </c>
      <c r="U23" s="36"/>
      <c r="V23" s="42">
        <f>ROUND(IF(CV23&lt;0,IF(OR(-CV23&lt;$H23,CU23&lt;$G23),(AV23*V$7/366)*CU23,(+AV23*V$7/366)*($G23+U23)+((AV23-$H23)*V$7/366)*(CU23-$G23-U23)),IF(AV23&gt;0,+(AV23*V$7/366)*($G23+U23)+((AV23-$H23)*V$7/366)*(V$6-T$6-$G23-U23),0)+IF($F23="N",CV23*V$7/366*(V$6-T$6-CU23),0)),2)</f>
        <v>0</v>
      </c>
      <c r="W23" s="36"/>
      <c r="X23" s="42">
        <f>ROUND(IF(CX23&lt;0,IF(OR(-CX23&lt;$H23,CW23&lt;$G23),(AX23*X$7/366)*CW23,(+AX23*X$7/366)*($G23+W23)+((AX23-$H23)*X$7/366)*(CW23-$G23-W23)),IF(AX23&gt;0,+(AX23*X$7/366)*($G23+W23)+((AX23-$H23)*X$7/366)*(X$6-V$6-$G23-W23),0)+IF($F23="N",CX23*X$7/366*(X$6-V$6-CW23),0)),2)</f>
        <v>0</v>
      </c>
      <c r="Y23" s="36"/>
      <c r="Z23" s="42">
        <f>ROUND(IF(CZ23&lt;0,IF(OR(-CZ23&lt;$H23,CY23&lt;$G23),(AZ23*Z$7/366)*CY23,(+AZ23*Z$7/366)*($G23+Y23)+((AZ23-$H23)*Z$7/366)*(CY23-$G23-Y23)),IF(AZ23&gt;0,+(AZ23*Z$7/366)*($G23+Y23)+((AZ23-$H23)*Z$7/366)*(Z$6-X$6-$G23-Y23),0)+IF($F23="N",CZ23*Z$7/366*(Z$6-X$6-CY23),0)),2)</f>
        <v>0</v>
      </c>
      <c r="AA23" s="36"/>
      <c r="AB23" s="42">
        <f>ROUND(IF(DB23&lt;0,IF(OR(-DB23&lt;$H23,DA23&lt;$G23),(BB23*AB$7/366)*DA23,(+BB23*AB$7/366)*($G23+AA23)+((BB23-$H23)*AB$7/366)*(DA23-$G23-AA23)),IF(BB23&gt;0,+(BB23*AB$7/366)*($G23+AA23)+((BB23-$H23)*AB$7/366)*(AB$6-Z$6-$G23-AA23),0)+IF($F23="N",DB23*AB$7/366*(AB$6-Z$6-DA23),0)),2)</f>
        <v>0</v>
      </c>
      <c r="AC23" s="36"/>
      <c r="AD23" s="42">
        <f>ROUND(IF(DD23&lt;0,IF(OR(-DD23&lt;$H23,DC23&lt;$G23),(BD23*AD$7/366)*DC23,(+BD23*AD$7/366)*($G23+AC23)+((BD23-$H23)*AD$7/366)*(DC23-$G23-AC23)),IF(BD23&gt;0,+(BD23*AD$7/366)*($G23+AC23)+((BD23-$H23)*AD$7/366)*(AD$6-AB$6-$G23-AC23),0)+IF($F23="N",DD23*AD$7/366*(AD$6-AB$6-DC23),0)),2)</f>
        <v>0</v>
      </c>
      <c r="AE23" s="36"/>
      <c r="AF23" s="42">
        <f>ROUND(IF(DF23&lt;0,IF(OR(-DF23&lt;$H23,DE23&lt;$G23),(BF23*AF$7/366)*DE23,(+BF23*AF$7/366)*($G23+AE23)+((BF23-$H23)*AF$7/366)*(DE23-$G23-AE23)),IF(BF23&gt;0,+(BF23*AF$7/366)*($G23+AE23)+((BF23-$H23)*AF$7/366)*(AF$6-AD$6-$G23-AE23),0)+IF($F23="N",DF23*AF$7/366*(AF$6-AD$6-DE23),0)),2)</f>
        <v>0</v>
      </c>
      <c r="AG23" s="63">
        <f>SUM(J23:AF23)</f>
        <v>0</v>
      </c>
      <c r="AH23" s="68">
        <f>+BH23</f>
        <v>0</v>
      </c>
      <c r="AI23" s="42"/>
      <c r="AJ23" s="37">
        <f>+AH20</f>
        <v>0</v>
      </c>
      <c r="AK23" s="37"/>
      <c r="AL23" s="37">
        <f>ROUND(IF(AJ23&gt;0,ROUND(+AJ23-$H23+J23,2),0)+IF($F23="N",+CJ23)+IF(CJ23&lt;0,IF(AJ23&lt;$H23,+CJ23+$H23,+CJ23))+IF($F23="N",IF(AJ23=0,J23,0)),2)</f>
        <v>0</v>
      </c>
      <c r="AM23" s="42"/>
      <c r="AN23" s="37">
        <f>ROUND(IF(AL23&gt;0,ROUND(+AL23-$H23+L23,2),0)+IF($F23="N",+CL23)+IF(CL23&lt;0,IF(AL23&lt;$H23,+CL23+$H23,+CL23))+IF($F23="N",IF(AL23=0,L23,0)),2)+IF(AND(AL23&gt;0,+AL23-$H23+L23&lt;0),-(AL23-$H23+L23),0)</f>
        <v>0</v>
      </c>
      <c r="AO23" s="42"/>
      <c r="AP23" s="37">
        <f>ROUND(IF(AN23&gt;0,ROUND(+AN23-$H23+N23,2),0)+IF($F23="N",+CN23)+IF(CN23&lt;0,IF(AN23&lt;$H23,+CN23+$H23,+CN23))+IF($F23="N",IF(AN23=0,N23,0)),2)+IF(AND(AN23&gt;0,+AN23-$H23+N23&lt;0),-(AN23-$H23+N23),0)</f>
        <v>0</v>
      </c>
      <c r="AQ23" s="42"/>
      <c r="AR23" s="37">
        <f>ROUND(IF(AP23&gt;0,ROUND(+AP23-$H23+P23,2),0)+IF($F23="N",+CP23)+IF(CP23&lt;0,IF(AP23&lt;$H23,+CP23+$H23,+CP23))+IF($F23="N",IF(AP23=0,P23,0)),2)+IF(AND(AP23&gt;0,+AP23-$H23+P23&lt;0),-(AP23-$H23+P23),0)</f>
        <v>0</v>
      </c>
      <c r="AS23" s="42"/>
      <c r="AT23" s="37">
        <f>ROUND(IF(AR23&gt;0,ROUND(+AR23-$H23+R23,2),0)+IF($F23="N",+CR23)+IF(CR23&lt;0,IF(AR23&lt;$H23,+CR23+$H23,+CR23))+IF($F23="N",IF(AR23=0,R23,0)),2)+IF(AND(AR23&gt;0,+AR23-$H23+R23&lt;0),-(AR23-$H23+R23),0)</f>
        <v>0</v>
      </c>
      <c r="AU23" s="42"/>
      <c r="AV23" s="37">
        <f>ROUND(IF(AT23&gt;0,ROUND(+AT23-$H23+T23,2),0)+IF($F23="N",+CT23)+IF(CT23&lt;0,IF(AT23&lt;$H23,+CT23+$H23,+CT23))+IF($F23="N",IF(AT23=0,T23,0)),2)+IF(AND(AT23&gt;0,+AT23-$H23+T23&lt;0),-(AT23-$H23+T23),0)</f>
        <v>0</v>
      </c>
      <c r="AW23" s="42"/>
      <c r="AX23" s="37">
        <f>ROUND(IF(AV23&gt;0,ROUND(+AV23-$H23+V23,2),0)+IF($F23="N",+CV23)+IF(CV23&lt;0,IF(AV23&lt;$H23,+CV23+$H23,+CV23))+IF($F23="N",IF(AV23=0,V23,0)),2)+IF(AND(AV23&gt;0,+AV23-$H23+V23&lt;0),-(AV23-$H23+V23),0)</f>
        <v>0</v>
      </c>
      <c r="AY23" s="42"/>
      <c r="AZ23" s="37">
        <f>ROUND(IF(AX23&gt;0,ROUND(+AX23-$H23+X23,2),0)+IF($F23="N",+CX23)+IF(CX23&lt;0,IF(AX23&lt;$H23,+CX23+$H23,+CX23))+IF($F23="N",IF(AX23=0,X23,0)),2)+IF(AND(AX23&gt;0,+AX23-$H23+X23&lt;0),-(AX23-$H23+X23),0)</f>
        <v>0</v>
      </c>
      <c r="BA23" s="42"/>
      <c r="BB23" s="37">
        <f>ROUND(IF(AZ23&gt;0,ROUND(+AZ23-$H23+Z23,2),0)+IF($F23="N",+CZ23)+IF(CZ23&lt;0,IF(AZ23&lt;$H23,+CZ23+$H23,+CZ23))+IF($F23="N",IF(AZ23=0,Z23,0)),2)+IF(AND(AZ23&gt;0,+AZ23-$H23+Z23&lt;0),-(AZ23-$H23+Z23),0)</f>
        <v>0</v>
      </c>
      <c r="BC23" s="42"/>
      <c r="BD23" s="37">
        <f>ROUND(IF(BB23&gt;0,ROUND(+BB23-$H23+AB23,2),0)+IF($F23="N",+DB23)+IF(DB23&lt;0,IF(BB23&lt;$H23,+DB23+$H23,+DB23))+IF($F23="N",IF(BB23=0,AB23,0)),2)+IF(AND(BB23&gt;0,+BB23-$H23+AB23&lt;0),-(BB23-$H23+AB23),0)</f>
        <v>0</v>
      </c>
      <c r="BE23" s="42"/>
      <c r="BF23" s="37">
        <f>ROUND(IF(BD23&gt;0,ROUND(+BD23-$H23+AD23,2),0)+IF($F23="N",+DD23)+IF(DD23&lt;0,IF(BD23&lt;$H23,+DD23+$H23,+DD23))+IF($F23="N",IF(BD23=0,AD23,0)),2)+IF(AND(BD23&gt;0,+BD23-$H23+AD23&lt;0),-(BD23-$H23+AD23),0)</f>
        <v>0</v>
      </c>
      <c r="BG23" s="42"/>
      <c r="BH23" s="37">
        <f>ROUND(IF(BF23&gt;0,ROUND(+BF23-$H23+AF23,2),0)+IF($F23="N",+DF23)+IF(DF23&lt;0,IF(BF23&lt;$H23,+DF23+$H23,+DF23))+IF($F23="N",IF(BF23=0,AF23,0)),2)+IF(AND(BF23&gt;0,+BF23-$H23+AF23&lt;0),-(BF23-$H23+AF23),0)</f>
        <v>0</v>
      </c>
      <c r="BI23" s="69">
        <f>+BH23</f>
        <v>0</v>
      </c>
      <c r="BK23" s="42">
        <f>+AJ23-AL23</f>
        <v>0</v>
      </c>
      <c r="BL23" s="42"/>
      <c r="BM23" s="42">
        <f>+AL23-AN23</f>
        <v>0</v>
      </c>
      <c r="BN23" s="42"/>
      <c r="BO23" s="42">
        <f>+AN23-AP23</f>
        <v>0</v>
      </c>
      <c r="BP23" s="42"/>
      <c r="BQ23" s="42">
        <f>+AP23-AR23</f>
        <v>0</v>
      </c>
      <c r="BR23" s="42"/>
      <c r="BS23" s="42">
        <f>+AR23-AT23</f>
        <v>0</v>
      </c>
      <c r="BT23" s="42"/>
      <c r="BU23" s="42">
        <f>+AT23-AV23</f>
        <v>0</v>
      </c>
      <c r="BV23" s="42"/>
      <c r="BW23" s="42">
        <f>+AV23-AX23</f>
        <v>0</v>
      </c>
      <c r="BX23" s="42"/>
      <c r="BY23" s="42">
        <f>+AX23-AZ23</f>
        <v>0</v>
      </c>
      <c r="BZ23" s="42"/>
      <c r="CA23" s="42">
        <f>+AZ23-BB23</f>
        <v>0</v>
      </c>
      <c r="CB23" s="42"/>
      <c r="CC23" s="42">
        <f>+BB23-BD23</f>
        <v>0</v>
      </c>
      <c r="CD23" s="42"/>
      <c r="CE23" s="42">
        <f>+BD23-BF23</f>
        <v>0</v>
      </c>
      <c r="CF23" s="42"/>
      <c r="CG23" s="42">
        <f>+BF23-BH23</f>
        <v>0</v>
      </c>
      <c r="CI23" s="37">
        <v>1</v>
      </c>
      <c r="CJ23" s="37">
        <v>0</v>
      </c>
      <c r="CK23" s="37"/>
      <c r="CL23" s="37"/>
      <c r="CM23" s="37"/>
      <c r="CN23" s="37"/>
      <c r="CO23" s="37"/>
      <c r="CP23" s="37"/>
      <c r="CQ23" s="37"/>
      <c r="CR23" s="37"/>
      <c r="CS23" s="37"/>
      <c r="CT23" s="37"/>
      <c r="CU23" s="37"/>
      <c r="CV23" s="37"/>
      <c r="CW23" s="37"/>
      <c r="CX23" s="37"/>
      <c r="CY23" s="37"/>
      <c r="CZ23" s="37"/>
      <c r="DA23" s="37"/>
      <c r="DB23" s="37"/>
      <c r="DC23" s="37"/>
      <c r="DD23" s="37"/>
      <c r="DE23" s="37"/>
      <c r="DF23" s="37"/>
    </row>
    <row r="24" spans="1:110" hidden="1">
      <c r="G24" s="35" t="s">
        <v>39</v>
      </c>
      <c r="H24" s="50">
        <f>+AF21</f>
        <v>47847</v>
      </c>
      <c r="I24" s="51">
        <v>40908</v>
      </c>
      <c r="J24" s="52">
        <f>+J21+365</f>
        <v>47878</v>
      </c>
      <c r="L24" s="52">
        <f>+L21+365</f>
        <v>47906</v>
      </c>
      <c r="N24" s="52">
        <f>+N21+365</f>
        <v>47937</v>
      </c>
      <c r="P24" s="52">
        <f>+P21+365</f>
        <v>47967</v>
      </c>
      <c r="R24" s="52">
        <f>+R21+365</f>
        <v>47998</v>
      </c>
      <c r="T24" s="52">
        <f>+T21+365</f>
        <v>48028</v>
      </c>
      <c r="V24" s="52">
        <f>+V21+365</f>
        <v>48059</v>
      </c>
      <c r="X24" s="52">
        <f>+X21+365</f>
        <v>48090</v>
      </c>
      <c r="Z24" s="52">
        <f>+Z21+365</f>
        <v>48120</v>
      </c>
      <c r="AB24" s="52">
        <f>+AB21+365</f>
        <v>48151</v>
      </c>
      <c r="AD24" s="52">
        <f>+AD21+365</f>
        <v>48181</v>
      </c>
      <c r="AF24" s="52">
        <f>+AF21+365</f>
        <v>48212</v>
      </c>
      <c r="AG24" s="61" t="s">
        <v>24</v>
      </c>
      <c r="AH24" s="66" t="s">
        <v>12</v>
      </c>
      <c r="AI24" s="52"/>
      <c r="AJ24" s="53">
        <f>+H21</f>
        <v>47482</v>
      </c>
      <c r="AK24" s="53"/>
      <c r="AL24" s="52">
        <f>+AL21+365</f>
        <v>47878</v>
      </c>
      <c r="AN24" s="52">
        <f>+AN21+365</f>
        <v>47906</v>
      </c>
      <c r="AP24" s="52">
        <f>+AP21+365</f>
        <v>47937</v>
      </c>
      <c r="AR24" s="52">
        <f>+AR21+365</f>
        <v>47967</v>
      </c>
      <c r="AT24" s="52">
        <f>+AT21+365</f>
        <v>47998</v>
      </c>
      <c r="AV24" s="52">
        <f>+AV21+365</f>
        <v>48028</v>
      </c>
      <c r="AX24" s="52">
        <f>+AX21+365</f>
        <v>48059</v>
      </c>
      <c r="AZ24" s="52">
        <f>+AZ21+365</f>
        <v>48090</v>
      </c>
      <c r="BB24" s="52">
        <f>+BB21+365</f>
        <v>48120</v>
      </c>
      <c r="BD24" s="52">
        <f>+BD21+365</f>
        <v>48151</v>
      </c>
      <c r="BF24" s="52">
        <f>+BF21+365</f>
        <v>48181</v>
      </c>
      <c r="BH24" s="52">
        <f>+BH21+365</f>
        <v>48212</v>
      </c>
      <c r="BI24" s="69" t="s">
        <v>40</v>
      </c>
      <c r="BJ24" s="53"/>
      <c r="BK24" s="52">
        <f>+BK21+365</f>
        <v>47878</v>
      </c>
      <c r="BM24" s="52">
        <f>+BM21+365</f>
        <v>47906</v>
      </c>
      <c r="BO24" s="52">
        <f>+BO21+365</f>
        <v>47937</v>
      </c>
      <c r="BQ24" s="52">
        <f>+BQ21+365</f>
        <v>47967</v>
      </c>
      <c r="BS24" s="52">
        <f>+BS21+365</f>
        <v>47998</v>
      </c>
      <c r="BU24" s="52">
        <f>+BU21+365</f>
        <v>48028</v>
      </c>
      <c r="BW24" s="52">
        <f>+BW21+365</f>
        <v>48059</v>
      </c>
      <c r="BY24" s="52">
        <f>+BY21+365</f>
        <v>48090</v>
      </c>
      <c r="CA24" s="52">
        <f>+CA21+365</f>
        <v>48120</v>
      </c>
      <c r="CC24" s="52">
        <f>+CC21+365</f>
        <v>48151</v>
      </c>
      <c r="CE24" s="52">
        <f>+CE21+365</f>
        <v>48181</v>
      </c>
      <c r="CG24" s="52">
        <f>+CG21+365</f>
        <v>48212</v>
      </c>
      <c r="CH24" s="52"/>
      <c r="CI24" s="52"/>
      <c r="CJ24" s="52">
        <f>+CJ21+365</f>
        <v>47878</v>
      </c>
      <c r="CL24" s="52"/>
      <c r="CM24" s="31"/>
      <c r="CN24" s="52"/>
      <c r="CP24" s="52"/>
      <c r="CR24" s="52"/>
      <c r="CT24" s="52"/>
      <c r="CV24" s="52"/>
      <c r="CX24" s="52"/>
      <c r="CZ24" s="52"/>
      <c r="DB24" s="52"/>
      <c r="DD24" s="52"/>
      <c r="DF24" s="52"/>
    </row>
    <row r="25" spans="1:110" ht="22.5" hidden="1">
      <c r="G25" s="35" t="s">
        <v>39</v>
      </c>
      <c r="H25" s="55" t="s">
        <v>41</v>
      </c>
      <c r="I25" s="36"/>
      <c r="J25" s="56">
        <f>$D$1</f>
        <v>6.6000000000000003E-2</v>
      </c>
      <c r="K25" s="57"/>
      <c r="L25" s="56">
        <f>$D$1</f>
        <v>6.6000000000000003E-2</v>
      </c>
      <c r="M25" s="57"/>
      <c r="N25" s="56">
        <f>$D$1</f>
        <v>6.6000000000000003E-2</v>
      </c>
      <c r="O25" s="57"/>
      <c r="P25" s="56">
        <f>$D$1</f>
        <v>6.6000000000000003E-2</v>
      </c>
      <c r="Q25" s="57"/>
      <c r="R25" s="56">
        <f>$D$1</f>
        <v>6.6000000000000003E-2</v>
      </c>
      <c r="S25" s="57"/>
      <c r="T25" s="56">
        <f>$D$1</f>
        <v>6.6000000000000003E-2</v>
      </c>
      <c r="U25" s="57"/>
      <c r="V25" s="56">
        <f>$D$1</f>
        <v>6.6000000000000003E-2</v>
      </c>
      <c r="W25" s="57"/>
      <c r="X25" s="56">
        <f>$D$1</f>
        <v>6.6000000000000003E-2</v>
      </c>
      <c r="Y25" s="57"/>
      <c r="Z25" s="56">
        <f>$D$1</f>
        <v>6.6000000000000003E-2</v>
      </c>
      <c r="AA25" s="57"/>
      <c r="AB25" s="56">
        <f>$D$1</f>
        <v>6.6000000000000003E-2</v>
      </c>
      <c r="AC25" s="57"/>
      <c r="AD25" s="56">
        <f>$D$1</f>
        <v>6.6000000000000003E-2</v>
      </c>
      <c r="AE25" s="57"/>
      <c r="AF25" s="56">
        <f>$D$1</f>
        <v>6.6000000000000003E-2</v>
      </c>
      <c r="AG25" s="62" t="s">
        <v>14</v>
      </c>
      <c r="AH25" s="67" t="s">
        <v>42</v>
      </c>
      <c r="AI25" s="58"/>
      <c r="AJ25" s="46" t="s">
        <v>33</v>
      </c>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69"/>
      <c r="CJ25" s="52"/>
      <c r="CL25" s="52"/>
      <c r="CN25" s="52"/>
      <c r="CO25" s="52"/>
      <c r="CP25" s="52"/>
      <c r="CQ25" s="52"/>
      <c r="CR25" s="52"/>
      <c r="CS25" s="52"/>
      <c r="CT25" s="52"/>
      <c r="CU25" s="52"/>
      <c r="CV25" s="52"/>
      <c r="CX25" s="52"/>
      <c r="CZ25" s="52"/>
      <c r="DB25" s="52"/>
      <c r="DD25" s="52"/>
      <c r="DF25" s="52"/>
    </row>
    <row r="26" spans="1:110">
      <c r="A26" s="31">
        <v>7</v>
      </c>
      <c r="B26" s="42">
        <f>+AG26</f>
        <v>0</v>
      </c>
      <c r="C26" s="42">
        <f>+BH26</f>
        <v>0</v>
      </c>
      <c r="F26" s="31" t="s">
        <v>43</v>
      </c>
      <c r="G26" s="31">
        <v>1</v>
      </c>
      <c r="H26" s="37">
        <f>+$D$4</f>
        <v>0</v>
      </c>
      <c r="I26" s="36"/>
      <c r="J26" s="42">
        <f>ROUND(IF(CJ26&lt;0,IF(OR(-CJ26&lt;$H26,CI26&lt;$G26),(AJ26*J$7/366)*CI26,(+AJ26*J$7/366)*($G26+I26)+((AJ26-$H26)*J$7/366)*(CI26-$G26-I26)),IF(AJ26&gt;0,+(AJ26*J$7/366)*($G26+I26)+((AJ26-$H26)*J$7/366)*(J$6-H$6-$G26-I26),0)+IF($F26="N",CJ26*J$7/366*(J$6-H$6-CI26),0)),2)</f>
        <v>0</v>
      </c>
      <c r="K26" s="36"/>
      <c r="L26" s="42">
        <f>ROUND(IF(CL26&lt;0,IF(OR(-CL26&lt;$H26,CK26&lt;$G26),(AL26*L$7/366)*CK26,(+AL26*L$7/366)*($G26+K26)+((AL26-$H26)*L$7/366)*(CK26-$G26-K26)),IF(AL26&gt;0,+(AL26*L$7/366)*($G26+K26)+((AL26-$H26)*L$7/366)*(L$6-J$6-$G26-K26),0)+IF($F26="N",CL26*L$7/366*(L$6-J$6-CK26),0)),2)</f>
        <v>0</v>
      </c>
      <c r="M26" s="36"/>
      <c r="N26" s="42">
        <f>ROUND(IF(CN26&lt;0,IF(OR(-CN26&lt;$H26,CM26&lt;$G26),(AN26*N$7/366)*CM26,(+AN26*N$7/366)*($G26+M26)+((AN26-$H26)*N$7/366)*(CM26-$G26-M26)),IF(AN26&gt;0,+(AN26*N$7/366)*($G26+M26)+((AN26-$H26)*N$7/366)*(N$6-L$6-$G26-M26),0)+IF($F26="N",CN26*N$7/366*(N$6-L$6-CM26),0)),2)</f>
        <v>0</v>
      </c>
      <c r="O26" s="36"/>
      <c r="P26" s="42">
        <f>ROUND(IF(CP26&lt;0,IF(OR(-CP26&lt;$H26,CO26&lt;$G26),(AP26*P$7/366)*CO26,(+AP26*P$7/366)*($G26+O26)+((AP26-$H26)*P$7/366)*(CO26-$G26-O26)),IF(AP26&gt;0,+(AP26*P$7/366)*($G26+O26)+((AP26-$H26)*P$7/366)*(P$6-N$6-$G26-O26),0)+IF($F26="N",CP26*P$7/366*(P$6-N$6-CO26),0)),2)</f>
        <v>0</v>
      </c>
      <c r="Q26" s="36"/>
      <c r="R26" s="42">
        <f>ROUND(IF(CR26&lt;0,IF(OR(-CR26&lt;$H26,CQ26&lt;$G26),(AR26*R$7/366)*CQ26,(+AR26*R$7/366)*($G26+Q26)+((AR26-$H26)*R$7/366)*(CQ26-$G26-Q26)),IF(AR26&gt;0,+(AR26*R$7/366)*($G26+Q26)+((AR26-$H26)*R$7/366)*(R$6-P$6-$G26-Q26),0)+IF($F26="N",CR26*R$7/366*(R$6-P$6-CQ26),0)),2)</f>
        <v>0</v>
      </c>
      <c r="S26" s="36"/>
      <c r="T26" s="42">
        <f>ROUND(IF(CT26&lt;0,IF(OR(-CT26&lt;$H26,CS26&lt;$G26),(AT26*T$7/366)*CS26,(+AT26*T$7/366)*($G26+S26)+((AT26-$H26)*T$7/366)*(CS26-$G26-S26)),IF(AT26&gt;0,+(AT26*T$7/366)*($G26+S26)+((AT26-$H26)*T$7/366)*(T$6-R$6-$G26-S26),0)+IF($F26="N",CT26*T$7/366*(T$6-R$6-CS26),0)),2)</f>
        <v>0</v>
      </c>
      <c r="U26" s="36"/>
      <c r="V26" s="42">
        <f>ROUND(IF(CV26&lt;0,IF(OR(-CV26&lt;$H26,CU26&lt;$G26),(AV26*V$7/366)*CU26,(+AV26*V$7/366)*($G26+U26)+((AV26-$H26)*V$7/366)*(CU26-$G26-U26)),IF(AV26&gt;0,+(AV26*V$7/366)*($G26+U26)+((AV26-$H26)*V$7/366)*(V$6-T$6-$G26-U26),0)+IF($F26="N",CV26*V$7/366*(V$6-T$6-CU26),0)),2)</f>
        <v>0</v>
      </c>
      <c r="W26" s="36"/>
      <c r="X26" s="42">
        <f>ROUND(IF(CX26&lt;0,IF(OR(-CX26&lt;$H26,CW26&lt;$G26),(AX26*X$7/366)*CW26,(+AX26*X$7/366)*($G26+W26)+((AX26-$H26)*X$7/366)*(CW26-$G26-W26)),IF(AX26&gt;0,+(AX26*X$7/366)*($G26+W26)+((AX26-$H26)*X$7/366)*(X$6-V$6-$G26-W26),0)+IF($F26="N",CX26*X$7/366*(X$6-V$6-CW26),0)),2)</f>
        <v>0</v>
      </c>
      <c r="Y26" s="36"/>
      <c r="Z26" s="42">
        <f>ROUND(IF(CZ26&lt;0,IF(OR(-CZ26&lt;$H26,CY26&lt;$G26),(AZ26*Z$7/366)*CY26,(+AZ26*Z$7/366)*($G26+Y26)+((AZ26-$H26)*Z$7/366)*(CY26-$G26-Y26)),IF(AZ26&gt;0,+(AZ26*Z$7/366)*($G26+Y26)+((AZ26-$H26)*Z$7/366)*(Z$6-X$6-$G26-Y26),0)+IF($F26="N",CZ26*Z$7/366*(Z$6-X$6-CY26),0)),2)</f>
        <v>0</v>
      </c>
      <c r="AA26" s="36"/>
      <c r="AB26" s="42">
        <f>ROUND(IF(DB26&lt;0,IF(OR(-DB26&lt;$H26,DA26&lt;$G26),(BB26*AB$7/366)*DA26,(+BB26*AB$7/366)*($G26+AA26)+((BB26-$H26)*AB$7/366)*(DA26-$G26-AA26)),IF(BB26&gt;0,+(BB26*AB$7/366)*($G26+AA26)+((BB26-$H26)*AB$7/366)*(AB$6-Z$6-$G26-AA26),0)+IF($F26="N",DB26*AB$7/366*(AB$6-Z$6-DA26),0)),2)</f>
        <v>0</v>
      </c>
      <c r="AC26" s="36"/>
      <c r="AD26" s="42">
        <f>ROUND(IF(DD26&lt;0,IF(OR(-DD26&lt;$H26,DC26&lt;$G26),(BD26*AD$7/366)*DC26,(+BD26*AD$7/366)*($G26+AC26)+((BD26-$H26)*AD$7/366)*(DC26-$G26-AC26)),IF(BD26&gt;0,+(BD26*AD$7/366)*($G26+AC26)+((BD26-$H26)*AD$7/366)*(AD$6-AB$6-$G26-AC26),0)+IF($F26="N",DD26*AD$7/366*(AD$6-AB$6-DC26),0)),2)</f>
        <v>0</v>
      </c>
      <c r="AE26" s="36"/>
      <c r="AF26" s="42">
        <f>ROUND(IF(DF26&lt;0,IF(OR(-DF26&lt;$H26,DE26&lt;$G26),(BF26*AF$7/366)*DE26,(+BF26*AF$7/366)*($G26+AE26)+((BF26-$H26)*AF$7/366)*(DE26-$G26-AE26)),IF(BF26&gt;0,+(BF26*AF$7/366)*($G26+AE26)+((BF26-$H26)*AF$7/366)*(AF$6-AD$6-$G26-AE26),0)+IF($F26="N",DF26*AF$7/366*(AF$6-AD$6-DE26),0)),2)</f>
        <v>0</v>
      </c>
      <c r="AG26" s="63">
        <f>SUM(J26:AF26)</f>
        <v>0</v>
      </c>
      <c r="AH26" s="68">
        <f>+BH26</f>
        <v>0</v>
      </c>
      <c r="AI26" s="42"/>
      <c r="AJ26" s="37">
        <f>+AH23</f>
        <v>0</v>
      </c>
      <c r="AK26" s="37"/>
      <c r="AL26" s="37">
        <f>ROUND(IF(AJ26&gt;0,ROUND(+AJ26-$H26+J26,2),0)+IF($F26="N",+CJ26)+IF(CJ26&lt;0,IF(AJ26&lt;$H26,+CJ26+$H26,+CJ26))+IF($F26="N",IF(AJ26=0,J26,0)),2)</f>
        <v>0</v>
      </c>
      <c r="AM26" s="42"/>
      <c r="AN26" s="37">
        <f>ROUND(IF(AL26&gt;0,ROUND(+AL26-$H26+L26,2),0)+IF($F26="N",+CL26)+IF(CL26&lt;0,IF(AL26&lt;$H26,+CL26+$H26,+CL26))+IF($F26="N",IF(AL26=0,L26,0)),2)+IF(AND(AL26&gt;0,+AL26-$H26+L26&lt;0),-(AL26-$H26+L26),0)</f>
        <v>0</v>
      </c>
      <c r="AO26" s="42"/>
      <c r="AP26" s="37">
        <f>ROUND(IF(AN26&gt;0,ROUND(+AN26-$H26+N26,2),0)+IF($F26="N",+CN26)+IF(CN26&lt;0,IF(AN26&lt;$H26,+CN26+$H26,+CN26))+IF($F26="N",IF(AN26=0,N26,0)),2)+IF(AND(AN26&gt;0,+AN26-$H26+N26&lt;0),-(AN26-$H26+N26),0)</f>
        <v>0</v>
      </c>
      <c r="AQ26" s="42"/>
      <c r="AR26" s="37">
        <f>ROUND(IF(AP26&gt;0,ROUND(+AP26-$H26+P26,2),0)+IF($F26="N",+CP26)+IF(CP26&lt;0,IF(AP26&lt;$H26,+CP26+$H26,+CP26))+IF($F26="N",IF(AP26=0,P26,0)),2)+IF(AND(AP26&gt;0,+AP26-$H26+P26&lt;0),-(AP26-$H26+P26),0)</f>
        <v>0</v>
      </c>
      <c r="AS26" s="42"/>
      <c r="AT26" s="37">
        <f>ROUND(IF(AR26&gt;0,ROUND(+AR26-$H26+R26,2),0)+IF($F26="N",+CR26)+IF(CR26&lt;0,IF(AR26&lt;$H26,+CR26+$H26,+CR26))+IF($F26="N",IF(AR26=0,R26,0)),2)+IF(AND(AR26&gt;0,+AR26-$H26+R26&lt;0),-(AR26-$H26+R26),0)</f>
        <v>0</v>
      </c>
      <c r="AU26" s="42"/>
      <c r="AV26" s="37">
        <f>ROUND(IF(AT26&gt;0,ROUND(+AT26-$H26+T26,2),0)+IF($F26="N",+CT26)+IF(CT26&lt;0,IF(AT26&lt;$H26,+CT26+$H26,+CT26))+IF($F26="N",IF(AT26=0,T26,0)),2)+IF(AND(AT26&gt;0,+AT26-$H26+T26&lt;0),-(AT26-$H26+T26),0)</f>
        <v>0</v>
      </c>
      <c r="AW26" s="42"/>
      <c r="AX26" s="37">
        <f>ROUND(IF(AV26&gt;0,ROUND(+AV26-$H26+V26,2),0)+IF($F26="N",+CV26)+IF(CV26&lt;0,IF(AV26&lt;$H26,+CV26+$H26,+CV26))+IF($F26="N",IF(AV26=0,V26,0)),2)+IF(AND(AV26&gt;0,+AV26-$H26+V26&lt;0),-(AV26-$H26+V26),0)</f>
        <v>0</v>
      </c>
      <c r="AY26" s="42"/>
      <c r="AZ26" s="37">
        <f>ROUND(IF(AX26&gt;0,ROUND(+AX26-$H26+X26,2),0)+IF($F26="N",+CX26)+IF(CX26&lt;0,IF(AX26&lt;$H26,+CX26+$H26,+CX26))+IF($F26="N",IF(AX26=0,X26,0)),2)+IF(AND(AX26&gt;0,+AX26-$H26+X26&lt;0),-(AX26-$H26+X26),0)</f>
        <v>0</v>
      </c>
      <c r="BA26" s="42"/>
      <c r="BB26" s="37">
        <f>ROUND(IF(AZ26&gt;0,ROUND(+AZ26-$H26+Z26,2),0)+IF($F26="N",+CZ26)+IF(CZ26&lt;0,IF(AZ26&lt;$H26,+CZ26+$H26,+CZ26))+IF($F26="N",IF(AZ26=0,Z26,0)),2)+IF(AND(AZ26&gt;0,+AZ26-$H26+Z26&lt;0),-(AZ26-$H26+Z26),0)</f>
        <v>0</v>
      </c>
      <c r="BC26" s="42"/>
      <c r="BD26" s="37">
        <f>ROUND(IF(BB26&gt;0,ROUND(+BB26-$H26+AB26,2),0)+IF($F26="N",+DB26)+IF(DB26&lt;0,IF(BB26&lt;$H26,+DB26+$H26,+DB26))+IF($F26="N",IF(BB26=0,AB26,0)),2)+IF(AND(BB26&gt;0,+BB26-$H26+AB26&lt;0),-(BB26-$H26+AB26),0)</f>
        <v>0</v>
      </c>
      <c r="BE26" s="42"/>
      <c r="BF26" s="37">
        <f>ROUND(IF(BD26&gt;0,ROUND(+BD26-$H26+AD26,2),0)+IF($F26="N",+DD26)+IF(DD26&lt;0,IF(BD26&lt;$H26,+DD26+$H26,+DD26))+IF($F26="N",IF(BD26=0,AD26,0)),2)+IF(AND(BD26&gt;0,+BD26-$H26+AD26&lt;0),-(BD26-$H26+AD26),0)</f>
        <v>0</v>
      </c>
      <c r="BG26" s="42"/>
      <c r="BH26" s="37">
        <f>ROUND(IF(BF26&gt;0,ROUND(+BF26-$H26+AF26,2),0)+IF($F26="N",+DF26)+IF(DF26&lt;0,IF(BF26&lt;$H26,+DF26+$H26,+DF26))+IF($F26="N",IF(BF26=0,AF26,0)),2)+IF(AND(BF26&gt;0,+BF26-$H26+AF26&lt;0),-(BF26-$H26+AF26),0)</f>
        <v>0</v>
      </c>
      <c r="BI26" s="69">
        <f>+BH26</f>
        <v>0</v>
      </c>
      <c r="BK26" s="42">
        <f>+AJ26-AL26</f>
        <v>0</v>
      </c>
      <c r="BL26" s="42"/>
      <c r="BM26" s="42">
        <f>+AL26-AN26</f>
        <v>0</v>
      </c>
      <c r="BN26" s="42"/>
      <c r="BO26" s="42">
        <f>+AN26-AP26</f>
        <v>0</v>
      </c>
      <c r="BP26" s="42"/>
      <c r="BQ26" s="42">
        <f>+AP26-AR26</f>
        <v>0</v>
      </c>
      <c r="BR26" s="42"/>
      <c r="BS26" s="42">
        <f>+AR26-AT26</f>
        <v>0</v>
      </c>
      <c r="BT26" s="42"/>
      <c r="BU26" s="42">
        <f>+AT26-AV26</f>
        <v>0</v>
      </c>
      <c r="BV26" s="42"/>
      <c r="BW26" s="42">
        <f>+AV26-AX26</f>
        <v>0</v>
      </c>
      <c r="BX26" s="42"/>
      <c r="BY26" s="42">
        <f>+AX26-AZ26</f>
        <v>0</v>
      </c>
      <c r="BZ26" s="42"/>
      <c r="CA26" s="42">
        <f>+AZ26-BB26</f>
        <v>0</v>
      </c>
      <c r="CB26" s="42"/>
      <c r="CC26" s="42">
        <f>+BB26-BD26</f>
        <v>0</v>
      </c>
      <c r="CD26" s="42"/>
      <c r="CE26" s="42">
        <f>+BD26-BF26</f>
        <v>0</v>
      </c>
      <c r="CF26" s="42"/>
      <c r="CG26" s="42">
        <f>+BF26-BH26</f>
        <v>0</v>
      </c>
      <c r="CI26" s="37">
        <v>1</v>
      </c>
      <c r="CJ26" s="37">
        <v>0</v>
      </c>
      <c r="CK26" s="37"/>
      <c r="CL26" s="37"/>
      <c r="CM26" s="37"/>
      <c r="CN26" s="37"/>
      <c r="CO26" s="37"/>
      <c r="CP26" s="37"/>
      <c r="CQ26" s="37"/>
      <c r="CR26" s="37"/>
      <c r="CS26" s="37"/>
      <c r="CT26" s="37"/>
      <c r="CU26" s="37"/>
      <c r="CV26" s="37"/>
      <c r="CW26" s="37"/>
      <c r="CX26" s="37"/>
      <c r="CY26" s="37"/>
      <c r="CZ26" s="37"/>
      <c r="DA26" s="37"/>
      <c r="DB26" s="37"/>
      <c r="DC26" s="37"/>
      <c r="DD26" s="37"/>
      <c r="DE26" s="37"/>
      <c r="DF26" s="37"/>
    </row>
    <row r="27" spans="1:110" hidden="1">
      <c r="G27" s="35" t="s">
        <v>39</v>
      </c>
      <c r="H27" s="50">
        <f>+AF24</f>
        <v>48212</v>
      </c>
      <c r="I27" s="51">
        <v>40908</v>
      </c>
      <c r="J27" s="52">
        <f>+J24+365</f>
        <v>48243</v>
      </c>
      <c r="L27" s="52">
        <f>+L24+365</f>
        <v>48271</v>
      </c>
      <c r="N27" s="52">
        <f>+N24+365</f>
        <v>48302</v>
      </c>
      <c r="P27" s="52">
        <f>+P24+365</f>
        <v>48332</v>
      </c>
      <c r="R27" s="52">
        <f>+R24+365</f>
        <v>48363</v>
      </c>
      <c r="T27" s="52">
        <f>+T24+365</f>
        <v>48393</v>
      </c>
      <c r="V27" s="52">
        <f>+V24+365</f>
        <v>48424</v>
      </c>
      <c r="X27" s="52">
        <f>+X24+365</f>
        <v>48455</v>
      </c>
      <c r="Z27" s="52">
        <f>+Z24+365</f>
        <v>48485</v>
      </c>
      <c r="AB27" s="52">
        <f>+AB24+365</f>
        <v>48516</v>
      </c>
      <c r="AD27" s="52">
        <f>+AD24+365</f>
        <v>48546</v>
      </c>
      <c r="AF27" s="52">
        <f>+AF24+365</f>
        <v>48577</v>
      </c>
      <c r="AG27" s="61" t="s">
        <v>24</v>
      </c>
      <c r="AH27" s="66" t="s">
        <v>12</v>
      </c>
      <c r="AI27" s="52"/>
      <c r="AJ27" s="53">
        <f>+H24</f>
        <v>47847</v>
      </c>
      <c r="AK27" s="53"/>
      <c r="AL27" s="52">
        <f>+AL24+365</f>
        <v>48243</v>
      </c>
      <c r="AN27" s="52">
        <f>+AN24+365</f>
        <v>48271</v>
      </c>
      <c r="AP27" s="52">
        <f>+AP24+365</f>
        <v>48302</v>
      </c>
      <c r="AR27" s="52">
        <f>+AR24+365</f>
        <v>48332</v>
      </c>
      <c r="AT27" s="52">
        <f>+AT24+365</f>
        <v>48363</v>
      </c>
      <c r="AV27" s="52">
        <f>+AV24+365</f>
        <v>48393</v>
      </c>
      <c r="AX27" s="52">
        <f>+AX24+365</f>
        <v>48424</v>
      </c>
      <c r="AZ27" s="52">
        <f>+AZ24+365</f>
        <v>48455</v>
      </c>
      <c r="BB27" s="52">
        <f>+BB24+365</f>
        <v>48485</v>
      </c>
      <c r="BD27" s="52">
        <f>+BD24+365</f>
        <v>48516</v>
      </c>
      <c r="BF27" s="52">
        <f>+BF24+365</f>
        <v>48546</v>
      </c>
      <c r="BH27" s="52">
        <f>+BH24+365</f>
        <v>48577</v>
      </c>
      <c r="BI27" s="69" t="s">
        <v>40</v>
      </c>
      <c r="BJ27" s="53"/>
      <c r="BK27" s="52">
        <f>+BK24+365</f>
        <v>48243</v>
      </c>
      <c r="BM27" s="52">
        <f>+BM24+365</f>
        <v>48271</v>
      </c>
      <c r="BO27" s="52">
        <f>+BO24+365</f>
        <v>48302</v>
      </c>
      <c r="BQ27" s="52">
        <f>+BQ24+365</f>
        <v>48332</v>
      </c>
      <c r="BS27" s="52">
        <f>+BS24+365</f>
        <v>48363</v>
      </c>
      <c r="BU27" s="52">
        <f>+BU24+365</f>
        <v>48393</v>
      </c>
      <c r="BW27" s="52">
        <f>+BW24+365</f>
        <v>48424</v>
      </c>
      <c r="BY27" s="52">
        <f>+BY24+365</f>
        <v>48455</v>
      </c>
      <c r="CA27" s="52">
        <f>+CA24+365</f>
        <v>48485</v>
      </c>
      <c r="CC27" s="52">
        <f>+CC24+365</f>
        <v>48516</v>
      </c>
      <c r="CE27" s="52">
        <f>+CE24+365</f>
        <v>48546</v>
      </c>
      <c r="CG27" s="52">
        <f>+CG24+365</f>
        <v>48577</v>
      </c>
      <c r="CH27" s="52"/>
      <c r="CI27" s="52"/>
      <c r="CJ27" s="52">
        <f>+CJ24+365</f>
        <v>48243</v>
      </c>
      <c r="CL27" s="52"/>
      <c r="CM27" s="31"/>
      <c r="CN27" s="52"/>
      <c r="CP27" s="52"/>
      <c r="CR27" s="52"/>
      <c r="CT27" s="52"/>
      <c r="CV27" s="52"/>
      <c r="CX27" s="52"/>
      <c r="CZ27" s="52"/>
      <c r="DB27" s="52"/>
      <c r="DD27" s="52"/>
      <c r="DF27" s="52"/>
    </row>
    <row r="28" spans="1:110" ht="22.5" hidden="1">
      <c r="G28" s="35" t="s">
        <v>39</v>
      </c>
      <c r="H28" s="55" t="s">
        <v>41</v>
      </c>
      <c r="I28" s="36"/>
      <c r="J28" s="56">
        <f>$D$1</f>
        <v>6.6000000000000003E-2</v>
      </c>
      <c r="K28" s="57"/>
      <c r="L28" s="56">
        <f>$D$1</f>
        <v>6.6000000000000003E-2</v>
      </c>
      <c r="M28" s="57"/>
      <c r="N28" s="56">
        <f>$D$1</f>
        <v>6.6000000000000003E-2</v>
      </c>
      <c r="O28" s="57"/>
      <c r="P28" s="56">
        <f>$D$1</f>
        <v>6.6000000000000003E-2</v>
      </c>
      <c r="Q28" s="57"/>
      <c r="R28" s="56">
        <f>$D$1</f>
        <v>6.6000000000000003E-2</v>
      </c>
      <c r="S28" s="57"/>
      <c r="T28" s="56">
        <f>$D$1</f>
        <v>6.6000000000000003E-2</v>
      </c>
      <c r="U28" s="57"/>
      <c r="V28" s="56">
        <f>$D$1</f>
        <v>6.6000000000000003E-2</v>
      </c>
      <c r="W28" s="57"/>
      <c r="X28" s="56">
        <f>$D$1</f>
        <v>6.6000000000000003E-2</v>
      </c>
      <c r="Y28" s="57"/>
      <c r="Z28" s="56">
        <f>$D$1</f>
        <v>6.6000000000000003E-2</v>
      </c>
      <c r="AA28" s="57"/>
      <c r="AB28" s="56">
        <f>$D$1</f>
        <v>6.6000000000000003E-2</v>
      </c>
      <c r="AC28" s="57"/>
      <c r="AD28" s="56">
        <f>$D$1</f>
        <v>6.6000000000000003E-2</v>
      </c>
      <c r="AE28" s="57"/>
      <c r="AF28" s="56">
        <f>$D$1</f>
        <v>6.6000000000000003E-2</v>
      </c>
      <c r="AG28" s="62" t="s">
        <v>14</v>
      </c>
      <c r="AH28" s="67" t="s">
        <v>42</v>
      </c>
      <c r="AI28" s="58"/>
      <c r="AJ28" s="46" t="s">
        <v>33</v>
      </c>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69"/>
      <c r="CJ28" s="52"/>
      <c r="CL28" s="52"/>
      <c r="CN28" s="52"/>
      <c r="CO28" s="52"/>
      <c r="CP28" s="52"/>
      <c r="CQ28" s="52"/>
      <c r="CR28" s="52"/>
      <c r="CS28" s="52"/>
      <c r="CT28" s="52"/>
      <c r="CU28" s="52"/>
      <c r="CV28" s="52"/>
      <c r="CX28" s="52"/>
      <c r="CZ28" s="52"/>
      <c r="DB28" s="52"/>
      <c r="DD28" s="52"/>
      <c r="DF28" s="52"/>
    </row>
    <row r="29" spans="1:110">
      <c r="A29" s="31">
        <v>8</v>
      </c>
      <c r="B29" s="42">
        <f>+AG29</f>
        <v>0</v>
      </c>
      <c r="C29" s="42">
        <f>+BH29</f>
        <v>0</v>
      </c>
      <c r="F29" s="31" t="s">
        <v>43</v>
      </c>
      <c r="G29" s="31">
        <v>1</v>
      </c>
      <c r="H29" s="37">
        <f>+$D$4</f>
        <v>0</v>
      </c>
      <c r="I29" s="36"/>
      <c r="J29" s="42">
        <f>ROUND(IF(CJ29&lt;0,IF(OR(-CJ29&lt;$H29,CI29&lt;$G29),(AJ29*J$7/366)*CI29,(+AJ29*J$7/366)*($G29+I29)+((AJ29-$H29)*J$7/366)*(CI29-$G29-I29)),IF(AJ29&gt;0,+(AJ29*J$7/366)*($G29+I29)+((AJ29-$H29)*J$7/366)*(J$6-H$6-$G29-I29),0)+IF($F29="N",CJ29*J$7/366*(J$6-H$6-CI29),0)),2)</f>
        <v>0</v>
      </c>
      <c r="K29" s="36"/>
      <c r="L29" s="42">
        <f>ROUND(IF(CL29&lt;0,IF(OR(-CL29&lt;$H29,CK29&lt;$G29),(AL29*L$7/366)*CK29,(+AL29*L$7/366)*($G29+K29)+((AL29-$H29)*L$7/366)*(CK29-$G29-K29)),IF(AL29&gt;0,+(AL29*L$7/366)*($G29+K29)+((AL29-$H29)*L$7/366)*(L$6-J$6-$G29-K29),0)+IF($F29="N",CL29*L$7/366*(L$6-J$6-CK29),0)),2)</f>
        <v>0</v>
      </c>
      <c r="M29" s="36"/>
      <c r="N29" s="42">
        <f>ROUND(IF(CN29&lt;0,IF(OR(-CN29&lt;$H29,CM29&lt;$G29),(AN29*N$7/366)*CM29,(+AN29*N$7/366)*($G29+M29)+((AN29-$H29)*N$7/366)*(CM29-$G29-M29)),IF(AN29&gt;0,+(AN29*N$7/366)*($G29+M29)+((AN29-$H29)*N$7/366)*(N$6-L$6-$G29-M29),0)+IF($F29="N",CN29*N$7/366*(N$6-L$6-CM29),0)),2)</f>
        <v>0</v>
      </c>
      <c r="O29" s="36"/>
      <c r="P29" s="42">
        <f>ROUND(IF(CP29&lt;0,IF(OR(-CP29&lt;$H29,CO29&lt;$G29),(AP29*P$7/366)*CO29,(+AP29*P$7/366)*($G29+O29)+((AP29-$H29)*P$7/366)*(CO29-$G29-O29)),IF(AP29&gt;0,+(AP29*P$7/366)*($G29+O29)+((AP29-$H29)*P$7/366)*(P$6-N$6-$G29-O29),0)+IF($F29="N",CP29*P$7/366*(P$6-N$6-CO29),0)),2)</f>
        <v>0</v>
      </c>
      <c r="Q29" s="36"/>
      <c r="R29" s="42">
        <f>ROUND(IF(CR29&lt;0,IF(OR(-CR29&lt;$H29,CQ29&lt;$G29),(AR29*R$7/366)*CQ29,(+AR29*R$7/366)*($G29+Q29)+((AR29-$H29)*R$7/366)*(CQ29-$G29-Q29)),IF(AR29&gt;0,+(AR29*R$7/366)*($G29+Q29)+((AR29-$H29)*R$7/366)*(R$6-P$6-$G29-Q29),0)+IF($F29="N",CR29*R$7/366*(R$6-P$6-CQ29),0)),2)</f>
        <v>0</v>
      </c>
      <c r="S29" s="36"/>
      <c r="T29" s="42">
        <f>ROUND(IF(CT29&lt;0,IF(OR(-CT29&lt;$H29,CS29&lt;$G29),(AT29*T$7/366)*CS29,(+AT29*T$7/366)*($G29+S29)+((AT29-$H29)*T$7/366)*(CS29-$G29-S29)),IF(AT29&gt;0,+(AT29*T$7/366)*($G29+S29)+((AT29-$H29)*T$7/366)*(T$6-R$6-$G29-S29),0)+IF($F29="N",CT29*T$7/366*(T$6-R$6-CS29),0)),2)</f>
        <v>0</v>
      </c>
      <c r="U29" s="36"/>
      <c r="V29" s="42">
        <f>ROUND(IF(CV29&lt;0,IF(OR(-CV29&lt;$H29,CU29&lt;$G29),(AV29*V$7/366)*CU29,(+AV29*V$7/366)*($G29+U29)+((AV29-$H29)*V$7/366)*(CU29-$G29-U29)),IF(AV29&gt;0,+(AV29*V$7/366)*($G29+U29)+((AV29-$H29)*V$7/366)*(V$6-T$6-$G29-U29),0)+IF($F29="N",CV29*V$7/366*(V$6-T$6-CU29),0)),2)</f>
        <v>0</v>
      </c>
      <c r="W29" s="36"/>
      <c r="X29" s="42">
        <f>ROUND(IF(CX29&lt;0,IF(OR(-CX29&lt;$H29,CW29&lt;$G29),(AX29*X$7/366)*CW29,(+AX29*X$7/366)*($G29+W29)+((AX29-$H29)*X$7/366)*(CW29-$G29-W29)),IF(AX29&gt;0,+(AX29*X$7/366)*($G29+W29)+((AX29-$H29)*X$7/366)*(X$6-V$6-$G29-W29),0)+IF($F29="N",CX29*X$7/366*(X$6-V$6-CW29),0)),2)</f>
        <v>0</v>
      </c>
      <c r="Y29" s="36"/>
      <c r="Z29" s="42">
        <f>ROUND(IF(CZ29&lt;0,IF(OR(-CZ29&lt;$H29,CY29&lt;$G29),(AZ29*Z$7/366)*CY29,(+AZ29*Z$7/366)*($G29+Y29)+((AZ29-$H29)*Z$7/366)*(CY29-$G29-Y29)),IF(AZ29&gt;0,+(AZ29*Z$7/366)*($G29+Y29)+((AZ29-$H29)*Z$7/366)*(Z$6-X$6-$G29-Y29),0)+IF($F29="N",CZ29*Z$7/366*(Z$6-X$6-CY29),0)),2)</f>
        <v>0</v>
      </c>
      <c r="AA29" s="36"/>
      <c r="AB29" s="42">
        <f>ROUND(IF(DB29&lt;0,IF(OR(-DB29&lt;$H29,DA29&lt;$G29),(BB29*AB$7/366)*DA29,(+BB29*AB$7/366)*($G29+AA29)+((BB29-$H29)*AB$7/366)*(DA29-$G29-AA29)),IF(BB29&gt;0,+(BB29*AB$7/366)*($G29+AA29)+((BB29-$H29)*AB$7/366)*(AB$6-Z$6-$G29-AA29),0)+IF($F29="N",DB29*AB$7/366*(AB$6-Z$6-DA29),0)),2)</f>
        <v>0</v>
      </c>
      <c r="AC29" s="36"/>
      <c r="AD29" s="42">
        <f>ROUND(IF(DD29&lt;0,IF(OR(-DD29&lt;$H29,DC29&lt;$G29),(BD29*AD$7/366)*DC29,(+BD29*AD$7/366)*($G29+AC29)+((BD29-$H29)*AD$7/366)*(DC29-$G29-AC29)),IF(BD29&gt;0,+(BD29*AD$7/366)*($G29+AC29)+((BD29-$H29)*AD$7/366)*(AD$6-AB$6-$G29-AC29),0)+IF($F29="N",DD29*AD$7/366*(AD$6-AB$6-DC29),0)),2)</f>
        <v>0</v>
      </c>
      <c r="AE29" s="36"/>
      <c r="AF29" s="42">
        <f>ROUND(IF(DF29&lt;0,IF(OR(-DF29&lt;$H29,DE29&lt;$G29),(BF29*AF$7/366)*DE29,(+BF29*AF$7/366)*($G29+AE29)+((BF29-$H29)*AF$7/366)*(DE29-$G29-AE29)),IF(BF29&gt;0,+(BF29*AF$7/366)*($G29+AE29)+((BF29-$H29)*AF$7/366)*(AF$6-AD$6-$G29-AE29),0)+IF($F29="N",DF29*AF$7/366*(AF$6-AD$6-DE29),0)),2)</f>
        <v>0</v>
      </c>
      <c r="AG29" s="63">
        <f>SUM(J29:AF29)</f>
        <v>0</v>
      </c>
      <c r="AH29" s="68">
        <f>+BH29</f>
        <v>0</v>
      </c>
      <c r="AI29" s="42"/>
      <c r="AJ29" s="37">
        <f>+AH26</f>
        <v>0</v>
      </c>
      <c r="AK29" s="37"/>
      <c r="AL29" s="37">
        <f>ROUND(IF(AJ29&gt;0,ROUND(+AJ29-$H29+J29,2),0)+IF($F29="N",+CJ29)+IF(CJ29&lt;0,IF(AJ29&lt;$H29,+CJ29+$H29,+CJ29))+IF($F29="N",IF(AJ29=0,J29,0)),2)</f>
        <v>0</v>
      </c>
      <c r="AM29" s="42"/>
      <c r="AN29" s="37">
        <f>ROUND(IF(AL29&gt;0,ROUND(+AL29-$H29+L29,2),0)+IF($F29="N",+CL29)+IF(CL29&lt;0,IF(AL29&lt;$H29,+CL29+$H29,+CL29))+IF($F29="N",IF(AL29=0,L29,0)),2)+IF(AND(AL29&gt;0,+AL29-$H29+L29&lt;0),-(AL29-$H29+L29),0)</f>
        <v>0</v>
      </c>
      <c r="AO29" s="42"/>
      <c r="AP29" s="37">
        <f>ROUND(IF(AN29&gt;0,ROUND(+AN29-$H29+N29,2),0)+IF($F29="N",+CN29)+IF(CN29&lt;0,IF(AN29&lt;$H29,+CN29+$H29,+CN29))+IF($F29="N",IF(AN29=0,N29,0)),2)+IF(AND(AN29&gt;0,+AN29-$H29+N29&lt;0),-(AN29-$H29+N29),0)</f>
        <v>0</v>
      </c>
      <c r="AQ29" s="42"/>
      <c r="AR29" s="37">
        <f>ROUND(IF(AP29&gt;0,ROUND(+AP29-$H29+P29,2),0)+IF($F29="N",+CP29)+IF(CP29&lt;0,IF(AP29&lt;$H29,+CP29+$H29,+CP29))+IF($F29="N",IF(AP29=0,P29,0)),2)+IF(AND(AP29&gt;0,+AP29-$H29+P29&lt;0),-(AP29-$H29+P29),0)</f>
        <v>0</v>
      </c>
      <c r="AS29" s="42"/>
      <c r="AT29" s="37">
        <f>ROUND(IF(AR29&gt;0,ROUND(+AR29-$H29+R29,2),0)+IF($F29="N",+CR29)+IF(CR29&lt;0,IF(AR29&lt;$H29,+CR29+$H29,+CR29))+IF($F29="N",IF(AR29=0,R29,0)),2)+IF(AND(AR29&gt;0,+AR29-$H29+R29&lt;0),-(AR29-$H29+R29),0)</f>
        <v>0</v>
      </c>
      <c r="AU29" s="42"/>
      <c r="AV29" s="37">
        <f>ROUND(IF(AT29&gt;0,ROUND(+AT29-$H29+T29,2),0)+IF($F29="N",+CT29)+IF(CT29&lt;0,IF(AT29&lt;$H29,+CT29+$H29,+CT29))+IF($F29="N",IF(AT29=0,T29,0)),2)+IF(AND(AT29&gt;0,+AT29-$H29+T29&lt;0),-(AT29-$H29+T29),0)</f>
        <v>0</v>
      </c>
      <c r="AW29" s="42"/>
      <c r="AX29" s="37">
        <f>ROUND(IF(AV29&gt;0,ROUND(+AV29-$H29+V29,2),0)+IF($F29="N",+CV29)+IF(CV29&lt;0,IF(AV29&lt;$H29,+CV29+$H29,+CV29))+IF($F29="N",IF(AV29=0,V29,0)),2)+IF(AND(AV29&gt;0,+AV29-$H29+V29&lt;0),-(AV29-$H29+V29),0)</f>
        <v>0</v>
      </c>
      <c r="AY29" s="42"/>
      <c r="AZ29" s="37">
        <f>ROUND(IF(AX29&gt;0,ROUND(+AX29-$H29+X29,2),0)+IF($F29="N",+CX29)+IF(CX29&lt;0,IF(AX29&lt;$H29,+CX29+$H29,+CX29))+IF($F29="N",IF(AX29=0,X29,0)),2)+IF(AND(AX29&gt;0,+AX29-$H29+X29&lt;0),-(AX29-$H29+X29),0)</f>
        <v>0</v>
      </c>
      <c r="BA29" s="42"/>
      <c r="BB29" s="37">
        <f>ROUND(IF(AZ29&gt;0,ROUND(+AZ29-$H29+Z29,2),0)+IF($F29="N",+CZ29)+IF(CZ29&lt;0,IF(AZ29&lt;$H29,+CZ29+$H29,+CZ29))+IF($F29="N",IF(AZ29=0,Z29,0)),2)+IF(AND(AZ29&gt;0,+AZ29-$H29+Z29&lt;0),-(AZ29-$H29+Z29),0)</f>
        <v>0</v>
      </c>
      <c r="BC29" s="42"/>
      <c r="BD29" s="37">
        <f>ROUND(IF(BB29&gt;0,ROUND(+BB29-$H29+AB29,2),0)+IF($F29="N",+DB29)+IF(DB29&lt;0,IF(BB29&lt;$H29,+DB29+$H29,+DB29))+IF($F29="N",IF(BB29=0,AB29,0)),2)+IF(AND(BB29&gt;0,+BB29-$H29+AB29&lt;0),-(BB29-$H29+AB29),0)</f>
        <v>0</v>
      </c>
      <c r="BE29" s="42"/>
      <c r="BF29" s="37">
        <f>ROUND(IF(BD29&gt;0,ROUND(+BD29-$H29+AD29,2),0)+IF($F29="N",+DD29)+IF(DD29&lt;0,IF(BD29&lt;$H29,+DD29+$H29,+DD29))+IF($F29="N",IF(BD29=0,AD29,0)),2)+IF(AND(BD29&gt;0,+BD29-$H29+AD29&lt;0),-(BD29-$H29+AD29),0)</f>
        <v>0</v>
      </c>
      <c r="BG29" s="42"/>
      <c r="BH29" s="37">
        <f>ROUND(IF(BF29&gt;0,ROUND(+BF29-$H29+AF29,2),0)+IF($F29="N",+DF29)+IF(DF29&lt;0,IF(BF29&lt;$H29,+DF29+$H29,+DF29))+IF($F29="N",IF(BF29=0,AF29,0)),2)+IF(AND(BF29&gt;0,+BF29-$H29+AF29&lt;0),-(BF29-$H29+AF29),0)</f>
        <v>0</v>
      </c>
      <c r="BI29" s="69">
        <f>+BH29</f>
        <v>0</v>
      </c>
      <c r="BK29" s="42">
        <f>+AJ29-AL29</f>
        <v>0</v>
      </c>
      <c r="BL29" s="42"/>
      <c r="BM29" s="42">
        <f>+AL29-AN29</f>
        <v>0</v>
      </c>
      <c r="BN29" s="42"/>
      <c r="BO29" s="42">
        <f>+AN29-AP29</f>
        <v>0</v>
      </c>
      <c r="BP29" s="42"/>
      <c r="BQ29" s="42">
        <f>+AP29-AR29</f>
        <v>0</v>
      </c>
      <c r="BR29" s="42"/>
      <c r="BS29" s="42">
        <f>+AR29-AT29</f>
        <v>0</v>
      </c>
      <c r="BT29" s="42"/>
      <c r="BU29" s="42">
        <f>+AT29-AV29</f>
        <v>0</v>
      </c>
      <c r="BV29" s="42"/>
      <c r="BW29" s="42">
        <f>+AV29-AX29</f>
        <v>0</v>
      </c>
      <c r="BX29" s="42"/>
      <c r="BY29" s="42">
        <f>+AX29-AZ29</f>
        <v>0</v>
      </c>
      <c r="BZ29" s="42"/>
      <c r="CA29" s="42">
        <f>+AZ29-BB29</f>
        <v>0</v>
      </c>
      <c r="CB29" s="42"/>
      <c r="CC29" s="42">
        <f>+BB29-BD29</f>
        <v>0</v>
      </c>
      <c r="CD29" s="42"/>
      <c r="CE29" s="42">
        <f>+BD29-BF29</f>
        <v>0</v>
      </c>
      <c r="CF29" s="42"/>
      <c r="CG29" s="42">
        <f>+BF29-BH29</f>
        <v>0</v>
      </c>
      <c r="CI29" s="37">
        <v>1</v>
      </c>
      <c r="CJ29" s="37">
        <v>0</v>
      </c>
      <c r="CK29" s="37"/>
      <c r="CL29" s="37"/>
      <c r="CM29" s="37"/>
      <c r="CN29" s="37"/>
      <c r="CO29" s="37"/>
      <c r="CP29" s="37"/>
      <c r="CQ29" s="37"/>
      <c r="CR29" s="37"/>
      <c r="CS29" s="37"/>
      <c r="CT29" s="37"/>
      <c r="CU29" s="37"/>
      <c r="CV29" s="37"/>
      <c r="CW29" s="37"/>
      <c r="CX29" s="37"/>
      <c r="CY29" s="37"/>
      <c r="CZ29" s="37"/>
      <c r="DA29" s="37"/>
      <c r="DB29" s="37"/>
      <c r="DC29" s="37"/>
      <c r="DD29" s="37"/>
      <c r="DE29" s="37"/>
      <c r="DF29" s="37"/>
    </row>
    <row r="30" spans="1:110" hidden="1">
      <c r="G30" s="35" t="s">
        <v>39</v>
      </c>
      <c r="H30" s="50">
        <f>+AF27</f>
        <v>48577</v>
      </c>
      <c r="I30" s="51">
        <v>40908</v>
      </c>
      <c r="J30" s="52">
        <f>+J27+365</f>
        <v>48608</v>
      </c>
      <c r="L30" s="52">
        <f>+L27+365</f>
        <v>48636</v>
      </c>
      <c r="N30" s="52">
        <f>+N27+365</f>
        <v>48667</v>
      </c>
      <c r="P30" s="52">
        <f>+P27+365</f>
        <v>48697</v>
      </c>
      <c r="R30" s="52">
        <f>+R27+365</f>
        <v>48728</v>
      </c>
      <c r="T30" s="52">
        <f>+T27+365</f>
        <v>48758</v>
      </c>
      <c r="V30" s="52">
        <f>+V27+365</f>
        <v>48789</v>
      </c>
      <c r="X30" s="52">
        <f>+X27+365</f>
        <v>48820</v>
      </c>
      <c r="Z30" s="52">
        <f>+Z27+365</f>
        <v>48850</v>
      </c>
      <c r="AB30" s="52">
        <f>+AB27+365</f>
        <v>48881</v>
      </c>
      <c r="AD30" s="52">
        <f>+AD27+365</f>
        <v>48911</v>
      </c>
      <c r="AF30" s="52">
        <f>+AF27+365</f>
        <v>48942</v>
      </c>
      <c r="AG30" s="61" t="s">
        <v>24</v>
      </c>
      <c r="AH30" s="66" t="s">
        <v>12</v>
      </c>
      <c r="AI30" s="52"/>
      <c r="AJ30" s="53">
        <f>+H27</f>
        <v>48212</v>
      </c>
      <c r="AK30" s="53"/>
      <c r="AL30" s="52">
        <f>+AL27+365</f>
        <v>48608</v>
      </c>
      <c r="AN30" s="52">
        <f>+AN27+365</f>
        <v>48636</v>
      </c>
      <c r="AP30" s="52">
        <f>+AP27+365</f>
        <v>48667</v>
      </c>
      <c r="AR30" s="52">
        <f>+AR27+365</f>
        <v>48697</v>
      </c>
      <c r="AT30" s="52">
        <f>+AT27+365</f>
        <v>48728</v>
      </c>
      <c r="AV30" s="52">
        <f>+AV27+365</f>
        <v>48758</v>
      </c>
      <c r="AX30" s="52">
        <f>+AX27+365</f>
        <v>48789</v>
      </c>
      <c r="AZ30" s="52">
        <f>+AZ27+365</f>
        <v>48820</v>
      </c>
      <c r="BB30" s="52">
        <f>+BB27+365</f>
        <v>48850</v>
      </c>
      <c r="BD30" s="52">
        <f>+BD27+365</f>
        <v>48881</v>
      </c>
      <c r="BF30" s="52">
        <f>+BF27+365</f>
        <v>48911</v>
      </c>
      <c r="BH30" s="52">
        <f>+BH27+365</f>
        <v>48942</v>
      </c>
      <c r="BI30" s="69" t="s">
        <v>40</v>
      </c>
      <c r="BJ30" s="53"/>
      <c r="BK30" s="52">
        <f>+BK27+365</f>
        <v>48608</v>
      </c>
      <c r="BM30" s="52">
        <f>+BM27+365</f>
        <v>48636</v>
      </c>
      <c r="BO30" s="52">
        <f>+BO27+365</f>
        <v>48667</v>
      </c>
      <c r="BQ30" s="52">
        <f>+BQ27+365</f>
        <v>48697</v>
      </c>
      <c r="BS30" s="52">
        <f>+BS27+365</f>
        <v>48728</v>
      </c>
      <c r="BU30" s="52">
        <f>+BU27+365</f>
        <v>48758</v>
      </c>
      <c r="BW30" s="52">
        <f>+BW27+365</f>
        <v>48789</v>
      </c>
      <c r="BY30" s="52">
        <f>+BY27+365</f>
        <v>48820</v>
      </c>
      <c r="CA30" s="52">
        <f>+CA27+365</f>
        <v>48850</v>
      </c>
      <c r="CC30" s="52">
        <f>+CC27+365</f>
        <v>48881</v>
      </c>
      <c r="CE30" s="52">
        <f>+CE27+365</f>
        <v>48911</v>
      </c>
      <c r="CG30" s="52">
        <f>+CG27+365</f>
        <v>48942</v>
      </c>
      <c r="CH30" s="52"/>
      <c r="CI30" s="52"/>
      <c r="CJ30" s="52">
        <f>+CJ27+365</f>
        <v>48608</v>
      </c>
      <c r="CL30" s="52"/>
      <c r="CM30" s="31"/>
      <c r="CN30" s="52"/>
      <c r="CP30" s="52"/>
      <c r="CR30" s="52"/>
      <c r="CT30" s="52"/>
      <c r="CV30" s="52"/>
      <c r="CX30" s="52"/>
      <c r="CZ30" s="52"/>
      <c r="DB30" s="52"/>
      <c r="DD30" s="52"/>
      <c r="DF30" s="52"/>
    </row>
    <row r="31" spans="1:110" ht="22.5" hidden="1">
      <c r="G31" s="35" t="s">
        <v>39</v>
      </c>
      <c r="H31" s="55" t="s">
        <v>41</v>
      </c>
      <c r="I31" s="36"/>
      <c r="J31" s="56">
        <f>$D$1</f>
        <v>6.6000000000000003E-2</v>
      </c>
      <c r="K31" s="57"/>
      <c r="L31" s="56">
        <f>$D$1</f>
        <v>6.6000000000000003E-2</v>
      </c>
      <c r="M31" s="57"/>
      <c r="N31" s="56">
        <f>$D$1</f>
        <v>6.6000000000000003E-2</v>
      </c>
      <c r="O31" s="57"/>
      <c r="P31" s="56">
        <f>$D$1</f>
        <v>6.6000000000000003E-2</v>
      </c>
      <c r="Q31" s="57"/>
      <c r="R31" s="56">
        <f>$D$1</f>
        <v>6.6000000000000003E-2</v>
      </c>
      <c r="S31" s="57"/>
      <c r="T31" s="56">
        <f>$D$1</f>
        <v>6.6000000000000003E-2</v>
      </c>
      <c r="U31" s="57"/>
      <c r="V31" s="56">
        <f>$D$1</f>
        <v>6.6000000000000003E-2</v>
      </c>
      <c r="W31" s="57"/>
      <c r="X31" s="56">
        <f>$D$1</f>
        <v>6.6000000000000003E-2</v>
      </c>
      <c r="Y31" s="57"/>
      <c r="Z31" s="56">
        <f>$D$1</f>
        <v>6.6000000000000003E-2</v>
      </c>
      <c r="AA31" s="57"/>
      <c r="AB31" s="56">
        <f>$D$1</f>
        <v>6.6000000000000003E-2</v>
      </c>
      <c r="AC31" s="57"/>
      <c r="AD31" s="56">
        <f>$D$1</f>
        <v>6.6000000000000003E-2</v>
      </c>
      <c r="AE31" s="57"/>
      <c r="AF31" s="56">
        <f>$D$1</f>
        <v>6.6000000000000003E-2</v>
      </c>
      <c r="AG31" s="62" t="s">
        <v>14</v>
      </c>
      <c r="AH31" s="67" t="s">
        <v>42</v>
      </c>
      <c r="AI31" s="58"/>
      <c r="AJ31" s="46" t="s">
        <v>33</v>
      </c>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69"/>
      <c r="CJ31" s="52"/>
      <c r="CL31" s="52"/>
      <c r="CN31" s="52"/>
      <c r="CO31" s="52"/>
      <c r="CP31" s="52"/>
      <c r="CQ31" s="52"/>
      <c r="CR31" s="52"/>
      <c r="CS31" s="52"/>
      <c r="CT31" s="52"/>
      <c r="CU31" s="52"/>
      <c r="CV31" s="52"/>
      <c r="CX31" s="52"/>
      <c r="CZ31" s="52"/>
      <c r="DB31" s="52"/>
      <c r="DD31" s="52"/>
      <c r="DF31" s="52"/>
    </row>
    <row r="32" spans="1:110">
      <c r="A32" s="31">
        <v>9</v>
      </c>
      <c r="B32" s="42">
        <f>+AG32</f>
        <v>0</v>
      </c>
      <c r="C32" s="42">
        <f>+BH32</f>
        <v>0</v>
      </c>
      <c r="F32" s="31" t="s">
        <v>43</v>
      </c>
      <c r="G32" s="31">
        <v>1</v>
      </c>
      <c r="H32" s="37">
        <f>+$D$4</f>
        <v>0</v>
      </c>
      <c r="I32" s="36"/>
      <c r="J32" s="42">
        <f>ROUND(IF(CJ32&lt;0,IF(OR(-CJ32&lt;$H32,CI32&lt;$G32),(AJ32*J$7/366)*CI32,(+AJ32*J$7/366)*($G32+I32)+((AJ32-$H32)*J$7/366)*(CI32-$G32-I32)),IF(AJ32&gt;0,+(AJ32*J$7/366)*($G32+I32)+((AJ32-$H32)*J$7/366)*(J$6-H$6-$G32-I32),0)+IF($F32="N",CJ32*J$7/366*(J$6-H$6-CI32),0)),2)</f>
        <v>0</v>
      </c>
      <c r="K32" s="36"/>
      <c r="L32" s="42">
        <f>ROUND(IF(CL32&lt;0,IF(OR(-CL32&lt;$H32,CK32&lt;$G32),(AL32*L$7/366)*CK32,(+AL32*L$7/366)*($G32+K32)+((AL32-$H32)*L$7/366)*(CK32-$G32-K32)),IF(AL32&gt;0,+(AL32*L$7/366)*($G32+K32)+((AL32-$H32)*L$7/366)*(L$6-J$6-$G32-K32),0)+IF($F32="N",CL32*L$7/366*(L$6-J$6-CK32),0)),2)</f>
        <v>0</v>
      </c>
      <c r="M32" s="36"/>
      <c r="N32" s="42">
        <f>ROUND(IF(CN32&lt;0,IF(OR(-CN32&lt;$H32,CM32&lt;$G32),(AN32*N$7/366)*CM32,(+AN32*N$7/366)*($G32+M32)+((AN32-$H32)*N$7/366)*(CM32-$G32-M32)),IF(AN32&gt;0,+(AN32*N$7/366)*($G32+M32)+((AN32-$H32)*N$7/366)*(N$6-L$6-$G32-M32),0)+IF($F32="N",CN32*N$7/366*(N$6-L$6-CM32),0)),2)</f>
        <v>0</v>
      </c>
      <c r="O32" s="36"/>
      <c r="P32" s="42">
        <f>ROUND(IF(CP32&lt;0,IF(OR(-CP32&lt;$H32,CO32&lt;$G32),(AP32*P$7/366)*CO32,(+AP32*P$7/366)*($G32+O32)+((AP32-$H32)*P$7/366)*(CO32-$G32-O32)),IF(AP32&gt;0,+(AP32*P$7/366)*($G32+O32)+((AP32-$H32)*P$7/366)*(P$6-N$6-$G32-O32),0)+IF($F32="N",CP32*P$7/366*(P$6-N$6-CO32),0)),2)</f>
        <v>0</v>
      </c>
      <c r="Q32" s="36"/>
      <c r="R32" s="42">
        <f>ROUND(IF(CR32&lt;0,IF(OR(-CR32&lt;$H32,CQ32&lt;$G32),(AR32*R$7/366)*CQ32,(+AR32*R$7/366)*($G32+Q32)+((AR32-$H32)*R$7/366)*(CQ32-$G32-Q32)),IF(AR32&gt;0,+(AR32*R$7/366)*($G32+Q32)+((AR32-$H32)*R$7/366)*(R$6-P$6-$G32-Q32),0)+IF($F32="N",CR32*R$7/366*(R$6-P$6-CQ32),0)),2)</f>
        <v>0</v>
      </c>
      <c r="S32" s="36"/>
      <c r="T32" s="42">
        <f>ROUND(IF(CT32&lt;0,IF(OR(-CT32&lt;$H32,CS32&lt;$G32),(AT32*T$7/366)*CS32,(+AT32*T$7/366)*($G32+S32)+((AT32-$H32)*T$7/366)*(CS32-$G32-S32)),IF(AT32&gt;0,+(AT32*T$7/366)*($G32+S32)+((AT32-$H32)*T$7/366)*(T$6-R$6-$G32-S32),0)+IF($F32="N",CT32*T$7/366*(T$6-R$6-CS32),0)),2)</f>
        <v>0</v>
      </c>
      <c r="U32" s="36"/>
      <c r="V32" s="42">
        <f>ROUND(IF(CV32&lt;0,IF(OR(-CV32&lt;$H32,CU32&lt;$G32),(AV32*V$7/366)*CU32,(+AV32*V$7/366)*($G32+U32)+((AV32-$H32)*V$7/366)*(CU32-$G32-U32)),IF(AV32&gt;0,+(AV32*V$7/366)*($G32+U32)+((AV32-$H32)*V$7/366)*(V$6-T$6-$G32-U32),0)+IF($F32="N",CV32*V$7/366*(V$6-T$6-CU32),0)),2)</f>
        <v>0</v>
      </c>
      <c r="W32" s="36"/>
      <c r="X32" s="42">
        <f>ROUND(IF(CX32&lt;0,IF(OR(-CX32&lt;$H32,CW32&lt;$G32),(AX32*X$7/366)*CW32,(+AX32*X$7/366)*($G32+W32)+((AX32-$H32)*X$7/366)*(CW32-$G32-W32)),IF(AX32&gt;0,+(AX32*X$7/366)*($G32+W32)+((AX32-$H32)*X$7/366)*(X$6-V$6-$G32-W32),0)+IF($F32="N",CX32*X$7/366*(X$6-V$6-CW32),0)),2)</f>
        <v>0</v>
      </c>
      <c r="Y32" s="36"/>
      <c r="Z32" s="42">
        <f>ROUND(IF(CZ32&lt;0,IF(OR(-CZ32&lt;$H32,CY32&lt;$G32),(AZ32*Z$7/366)*CY32,(+AZ32*Z$7/366)*($G32+Y32)+((AZ32-$H32)*Z$7/366)*(CY32-$G32-Y32)),IF(AZ32&gt;0,+(AZ32*Z$7/366)*($G32+Y32)+((AZ32-$H32)*Z$7/366)*(Z$6-X$6-$G32-Y32),0)+IF($F32="N",CZ32*Z$7/366*(Z$6-X$6-CY32),0)),2)</f>
        <v>0</v>
      </c>
      <c r="AA32" s="36"/>
      <c r="AB32" s="42">
        <f>ROUND(IF(DB32&lt;0,IF(OR(-DB32&lt;$H32,DA32&lt;$G32),(BB32*AB$7/366)*DA32,(+BB32*AB$7/366)*($G32+AA32)+((BB32-$H32)*AB$7/366)*(DA32-$G32-AA32)),IF(BB32&gt;0,+(BB32*AB$7/366)*($G32+AA32)+((BB32-$H32)*AB$7/366)*(AB$6-Z$6-$G32-AA32),0)+IF($F32="N",DB32*AB$7/366*(AB$6-Z$6-DA32),0)),2)</f>
        <v>0</v>
      </c>
      <c r="AC32" s="36"/>
      <c r="AD32" s="42">
        <f>ROUND(IF(DD32&lt;0,IF(OR(-DD32&lt;$H32,DC32&lt;$G32),(BD32*AD$7/366)*DC32,(+BD32*AD$7/366)*($G32+AC32)+((BD32-$H32)*AD$7/366)*(DC32-$G32-AC32)),IF(BD32&gt;0,+(BD32*AD$7/366)*($G32+AC32)+((BD32-$H32)*AD$7/366)*(AD$6-AB$6-$G32-AC32),0)+IF($F32="N",DD32*AD$7/366*(AD$6-AB$6-DC32),0)),2)</f>
        <v>0</v>
      </c>
      <c r="AE32" s="36"/>
      <c r="AF32" s="42">
        <f>ROUND(IF(DF32&lt;0,IF(OR(-DF32&lt;$H32,DE32&lt;$G32),(BF32*AF$7/366)*DE32,(+BF32*AF$7/366)*($G32+AE32)+((BF32-$H32)*AF$7/366)*(DE32-$G32-AE32)),IF(BF32&gt;0,+(BF32*AF$7/366)*($G32+AE32)+((BF32-$H32)*AF$7/366)*(AF$6-AD$6-$G32-AE32),0)+IF($F32="N",DF32*AF$7/366*(AF$6-AD$6-DE32),0)),2)</f>
        <v>0</v>
      </c>
      <c r="AG32" s="63">
        <f>SUM(J32:AF32)</f>
        <v>0</v>
      </c>
      <c r="AH32" s="68">
        <f>+BH32</f>
        <v>0</v>
      </c>
      <c r="AI32" s="42"/>
      <c r="AJ32" s="37">
        <f>+AH29</f>
        <v>0</v>
      </c>
      <c r="AK32" s="37"/>
      <c r="AL32" s="37">
        <f>ROUND(IF(AJ32&gt;0,ROUND(+AJ32-$H32+J32,2),0)+IF($F32="N",+CJ32)+IF(CJ32&lt;0,IF(AJ32&lt;$H32,+CJ32+$H32,+CJ32))+IF($F32="N",IF(AJ32=0,J32,0)),2)</f>
        <v>0</v>
      </c>
      <c r="AM32" s="42"/>
      <c r="AN32" s="37">
        <f>ROUND(IF(AL32&gt;0,ROUND(+AL32-$H32+L32,2),0)+IF($F32="N",+CL32)+IF(CL32&lt;0,IF(AL32&lt;$H32,+CL32+$H32,+CL32))+IF($F32="N",IF(AL32=0,L32,0)),2)+IF(AND(AL32&gt;0,+AL32-$H32+L32&lt;0),-(AL32-$H32+L32),0)</f>
        <v>0</v>
      </c>
      <c r="AO32" s="42"/>
      <c r="AP32" s="37">
        <f>ROUND(IF(AN32&gt;0,ROUND(+AN32-$H32+N32,2),0)+IF($F32="N",+CN32)+IF(CN32&lt;0,IF(AN32&lt;$H32,+CN32+$H32,+CN32))+IF($F32="N",IF(AN32=0,N32,0)),2)+IF(AND(AN32&gt;0,+AN32-$H32+N32&lt;0),-(AN32-$H32+N32),0)</f>
        <v>0</v>
      </c>
      <c r="AQ32" s="42"/>
      <c r="AR32" s="37">
        <f>ROUND(IF(AP32&gt;0,ROUND(+AP32-$H32+P32,2),0)+IF($F32="N",+CP32)+IF(CP32&lt;0,IF(AP32&lt;$H32,+CP32+$H32,+CP32))+IF($F32="N",IF(AP32=0,P32,0)),2)+IF(AND(AP32&gt;0,+AP32-$H32+P32&lt;0),-(AP32-$H32+P32),0)</f>
        <v>0</v>
      </c>
      <c r="AS32" s="42"/>
      <c r="AT32" s="37">
        <f>ROUND(IF(AR32&gt;0,ROUND(+AR32-$H32+R32,2),0)+IF($F32="N",+CR32)+IF(CR32&lt;0,IF(AR32&lt;$H32,+CR32+$H32,+CR32))+IF($F32="N",IF(AR32=0,R32,0)),2)+IF(AND(AR32&gt;0,+AR32-$H32+R32&lt;0),-(AR32-$H32+R32),0)</f>
        <v>0</v>
      </c>
      <c r="AU32" s="42"/>
      <c r="AV32" s="37">
        <f>ROUND(IF(AT32&gt;0,ROUND(+AT32-$H32+T32,2),0)+IF($F32="N",+CT32)+IF(CT32&lt;0,IF(AT32&lt;$H32,+CT32+$H32,+CT32))+IF($F32="N",IF(AT32=0,T32,0)),2)+IF(AND(AT32&gt;0,+AT32-$H32+T32&lt;0),-(AT32-$H32+T32),0)</f>
        <v>0</v>
      </c>
      <c r="AW32" s="42"/>
      <c r="AX32" s="37">
        <f>ROUND(IF(AV32&gt;0,ROUND(+AV32-$H32+V32,2),0)+IF($F32="N",+CV32)+IF(CV32&lt;0,IF(AV32&lt;$H32,+CV32+$H32,+CV32))+IF($F32="N",IF(AV32=0,V32,0)),2)+IF(AND(AV32&gt;0,+AV32-$H32+V32&lt;0),-(AV32-$H32+V32),0)</f>
        <v>0</v>
      </c>
      <c r="AY32" s="42"/>
      <c r="AZ32" s="37">
        <f>ROUND(IF(AX32&gt;0,ROUND(+AX32-$H32+X32,2),0)+IF($F32="N",+CX32)+IF(CX32&lt;0,IF(AX32&lt;$H32,+CX32+$H32,+CX32))+IF($F32="N",IF(AX32=0,X32,0)),2)+IF(AND(AX32&gt;0,+AX32-$H32+X32&lt;0),-(AX32-$H32+X32),0)</f>
        <v>0</v>
      </c>
      <c r="BA32" s="42"/>
      <c r="BB32" s="37">
        <f>ROUND(IF(AZ32&gt;0,ROUND(+AZ32-$H32+Z32,2),0)+IF($F32="N",+CZ32)+IF(CZ32&lt;0,IF(AZ32&lt;$H32,+CZ32+$H32,+CZ32))+IF($F32="N",IF(AZ32=0,Z32,0)),2)+IF(AND(AZ32&gt;0,+AZ32-$H32+Z32&lt;0),-(AZ32-$H32+Z32),0)</f>
        <v>0</v>
      </c>
      <c r="BC32" s="42"/>
      <c r="BD32" s="37">
        <f>ROUND(IF(BB32&gt;0,ROUND(+BB32-$H32+AB32,2),0)+IF($F32="N",+DB32)+IF(DB32&lt;0,IF(BB32&lt;$H32,+DB32+$H32,+DB32))+IF($F32="N",IF(BB32=0,AB32,0)),2)+IF(AND(BB32&gt;0,+BB32-$H32+AB32&lt;0),-(BB32-$H32+AB32),0)</f>
        <v>0</v>
      </c>
      <c r="BE32" s="42"/>
      <c r="BF32" s="37">
        <f>ROUND(IF(BD32&gt;0,ROUND(+BD32-$H32+AD32,2),0)+IF($F32="N",+DD32)+IF(DD32&lt;0,IF(BD32&lt;$H32,+DD32+$H32,+DD32))+IF($F32="N",IF(BD32=0,AD32,0)),2)+IF(AND(BD32&gt;0,+BD32-$H32+AD32&lt;0),-(BD32-$H32+AD32),0)</f>
        <v>0</v>
      </c>
      <c r="BG32" s="42"/>
      <c r="BH32" s="37">
        <f>ROUND(IF(BF32&gt;0,ROUND(+BF32-$H32+AF32,2),0)+IF($F32="N",+DF32)+IF(DF32&lt;0,IF(BF32&lt;$H32,+DF32+$H32,+DF32))+IF($F32="N",IF(BF32=0,AF32,0)),2)+IF(AND(BF32&gt;0,+BF32-$H32+AF32&lt;0),-(BF32-$H32+AF32),0)</f>
        <v>0</v>
      </c>
      <c r="BI32" s="69">
        <f>+BH32</f>
        <v>0</v>
      </c>
      <c r="BK32" s="42">
        <f>+AJ32-AL32</f>
        <v>0</v>
      </c>
      <c r="BL32" s="42"/>
      <c r="BM32" s="42">
        <f>+AL32-AN32</f>
        <v>0</v>
      </c>
      <c r="BN32" s="42"/>
      <c r="BO32" s="42">
        <f>+AN32-AP32</f>
        <v>0</v>
      </c>
      <c r="BP32" s="42"/>
      <c r="BQ32" s="42">
        <f>+AP32-AR32</f>
        <v>0</v>
      </c>
      <c r="BR32" s="42"/>
      <c r="BS32" s="42">
        <f>+AR32-AT32</f>
        <v>0</v>
      </c>
      <c r="BT32" s="42"/>
      <c r="BU32" s="42">
        <f>+AT32-AV32</f>
        <v>0</v>
      </c>
      <c r="BV32" s="42"/>
      <c r="BW32" s="42">
        <f>+AV32-AX32</f>
        <v>0</v>
      </c>
      <c r="BX32" s="42"/>
      <c r="BY32" s="42">
        <f>+AX32-AZ32</f>
        <v>0</v>
      </c>
      <c r="BZ32" s="42"/>
      <c r="CA32" s="42">
        <f>+AZ32-BB32</f>
        <v>0</v>
      </c>
      <c r="CB32" s="42"/>
      <c r="CC32" s="42">
        <f>+BB32-BD32</f>
        <v>0</v>
      </c>
      <c r="CD32" s="42"/>
      <c r="CE32" s="42">
        <f>+BD32-BF32</f>
        <v>0</v>
      </c>
      <c r="CF32" s="42"/>
      <c r="CG32" s="42">
        <f>+BF32-BH32</f>
        <v>0</v>
      </c>
      <c r="CI32" s="37">
        <v>1</v>
      </c>
      <c r="CJ32" s="37">
        <v>0</v>
      </c>
      <c r="CK32" s="37"/>
      <c r="CL32" s="37"/>
      <c r="CM32" s="37"/>
      <c r="CN32" s="37"/>
      <c r="CO32" s="37"/>
      <c r="CP32" s="37"/>
      <c r="CQ32" s="37"/>
      <c r="CR32" s="37"/>
      <c r="CS32" s="37"/>
      <c r="CT32" s="37"/>
      <c r="CU32" s="37"/>
      <c r="CV32" s="37"/>
      <c r="CW32" s="37"/>
      <c r="CX32" s="37"/>
      <c r="CY32" s="37"/>
      <c r="CZ32" s="37"/>
      <c r="DA32" s="37"/>
      <c r="DB32" s="37"/>
      <c r="DC32" s="37"/>
      <c r="DD32" s="37"/>
      <c r="DE32" s="37"/>
      <c r="DF32" s="37"/>
    </row>
    <row r="33" spans="1:110" hidden="1">
      <c r="G33" s="35" t="s">
        <v>39</v>
      </c>
      <c r="H33" s="50">
        <f>+AF30</f>
        <v>48942</v>
      </c>
      <c r="I33" s="51">
        <v>40908</v>
      </c>
      <c r="J33" s="52">
        <f>+J30+365</f>
        <v>48973</v>
      </c>
      <c r="L33" s="52">
        <f>+L30+365</f>
        <v>49001</v>
      </c>
      <c r="N33" s="52">
        <f>+N30+365</f>
        <v>49032</v>
      </c>
      <c r="P33" s="52">
        <f>+P30+365</f>
        <v>49062</v>
      </c>
      <c r="R33" s="52">
        <f>+R30+365</f>
        <v>49093</v>
      </c>
      <c r="T33" s="52">
        <f>+T30+365</f>
        <v>49123</v>
      </c>
      <c r="V33" s="52">
        <f>+V30+365</f>
        <v>49154</v>
      </c>
      <c r="X33" s="52">
        <f>+X30+365</f>
        <v>49185</v>
      </c>
      <c r="Z33" s="52">
        <f>+Z30+365</f>
        <v>49215</v>
      </c>
      <c r="AB33" s="52">
        <f>+AB30+365</f>
        <v>49246</v>
      </c>
      <c r="AD33" s="52">
        <f>+AD30+365</f>
        <v>49276</v>
      </c>
      <c r="AF33" s="52">
        <f>+AF30+365</f>
        <v>49307</v>
      </c>
      <c r="AG33" s="61" t="s">
        <v>24</v>
      </c>
      <c r="AH33" s="66" t="s">
        <v>12</v>
      </c>
      <c r="AI33" s="52"/>
      <c r="AJ33" s="53">
        <f>+H30</f>
        <v>48577</v>
      </c>
      <c r="AK33" s="53"/>
      <c r="AL33" s="52">
        <f>+AL30+365</f>
        <v>48973</v>
      </c>
      <c r="AN33" s="52">
        <f>+AN30+365</f>
        <v>49001</v>
      </c>
      <c r="AP33" s="52">
        <f>+AP30+365</f>
        <v>49032</v>
      </c>
      <c r="AR33" s="52">
        <f>+AR30+365</f>
        <v>49062</v>
      </c>
      <c r="AT33" s="52">
        <f>+AT30+365</f>
        <v>49093</v>
      </c>
      <c r="AV33" s="52">
        <f>+AV30+365</f>
        <v>49123</v>
      </c>
      <c r="AX33" s="52">
        <f>+AX30+365</f>
        <v>49154</v>
      </c>
      <c r="AZ33" s="52">
        <f>+AZ30+365</f>
        <v>49185</v>
      </c>
      <c r="BB33" s="52">
        <f>+BB30+365</f>
        <v>49215</v>
      </c>
      <c r="BD33" s="52">
        <f>+BD30+365</f>
        <v>49246</v>
      </c>
      <c r="BF33" s="52">
        <f>+BF30+365</f>
        <v>49276</v>
      </c>
      <c r="BH33" s="52">
        <f>+BH30+365</f>
        <v>49307</v>
      </c>
      <c r="BI33" s="69" t="s">
        <v>40</v>
      </c>
      <c r="BJ33" s="53"/>
      <c r="BK33" s="52">
        <f>+BK30+365</f>
        <v>48973</v>
      </c>
      <c r="BM33" s="52">
        <f>+BM30+365</f>
        <v>49001</v>
      </c>
      <c r="BO33" s="52">
        <f>+BO30+365</f>
        <v>49032</v>
      </c>
      <c r="BQ33" s="52">
        <f>+BQ30+365</f>
        <v>49062</v>
      </c>
      <c r="BS33" s="52">
        <f>+BS30+365</f>
        <v>49093</v>
      </c>
      <c r="BU33" s="52">
        <f>+BU30+365</f>
        <v>49123</v>
      </c>
      <c r="BW33" s="52">
        <f>+BW30+365</f>
        <v>49154</v>
      </c>
      <c r="BY33" s="52">
        <f>+BY30+365</f>
        <v>49185</v>
      </c>
      <c r="CA33" s="52">
        <f>+CA30+365</f>
        <v>49215</v>
      </c>
      <c r="CC33" s="52">
        <f>+CC30+365</f>
        <v>49246</v>
      </c>
      <c r="CE33" s="52">
        <f>+CE30+365</f>
        <v>49276</v>
      </c>
      <c r="CG33" s="52">
        <f>+CG30+365</f>
        <v>49307</v>
      </c>
      <c r="CH33" s="52"/>
      <c r="CI33" s="52"/>
      <c r="CJ33" s="52">
        <f>+CJ30+365</f>
        <v>48973</v>
      </c>
      <c r="CL33" s="52"/>
      <c r="CM33" s="31"/>
      <c r="CN33" s="52"/>
      <c r="CP33" s="52"/>
      <c r="CR33" s="52"/>
      <c r="CT33" s="52"/>
      <c r="CV33" s="52"/>
      <c r="CX33" s="52"/>
      <c r="CZ33" s="52"/>
      <c r="DB33" s="52"/>
      <c r="DD33" s="52"/>
      <c r="DF33" s="52"/>
    </row>
    <row r="34" spans="1:110" ht="22.5" hidden="1">
      <c r="G34" s="35" t="s">
        <v>39</v>
      </c>
      <c r="H34" s="55" t="s">
        <v>41</v>
      </c>
      <c r="I34" s="36"/>
      <c r="J34" s="56">
        <f>$D$1</f>
        <v>6.6000000000000003E-2</v>
      </c>
      <c r="K34" s="57"/>
      <c r="L34" s="56">
        <f>$D$1</f>
        <v>6.6000000000000003E-2</v>
      </c>
      <c r="M34" s="57"/>
      <c r="N34" s="56">
        <f>$D$1</f>
        <v>6.6000000000000003E-2</v>
      </c>
      <c r="O34" s="57"/>
      <c r="P34" s="56">
        <f>$D$1</f>
        <v>6.6000000000000003E-2</v>
      </c>
      <c r="Q34" s="57"/>
      <c r="R34" s="56">
        <f>$D$1</f>
        <v>6.6000000000000003E-2</v>
      </c>
      <c r="S34" s="57"/>
      <c r="T34" s="56">
        <f>$D$1</f>
        <v>6.6000000000000003E-2</v>
      </c>
      <c r="U34" s="57"/>
      <c r="V34" s="56">
        <f>$D$1</f>
        <v>6.6000000000000003E-2</v>
      </c>
      <c r="W34" s="57"/>
      <c r="X34" s="56">
        <f>$D$1</f>
        <v>6.6000000000000003E-2</v>
      </c>
      <c r="Y34" s="57"/>
      <c r="Z34" s="56">
        <f>$D$1</f>
        <v>6.6000000000000003E-2</v>
      </c>
      <c r="AA34" s="57"/>
      <c r="AB34" s="56">
        <f>$D$1</f>
        <v>6.6000000000000003E-2</v>
      </c>
      <c r="AC34" s="57"/>
      <c r="AD34" s="56">
        <f>$D$1</f>
        <v>6.6000000000000003E-2</v>
      </c>
      <c r="AE34" s="57"/>
      <c r="AF34" s="56">
        <f>$D$1</f>
        <v>6.6000000000000003E-2</v>
      </c>
      <c r="AG34" s="62" t="s">
        <v>14</v>
      </c>
      <c r="AH34" s="67" t="s">
        <v>42</v>
      </c>
      <c r="AI34" s="58"/>
      <c r="AJ34" s="46" t="s">
        <v>33</v>
      </c>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69"/>
      <c r="CJ34" s="52"/>
      <c r="CL34" s="52"/>
      <c r="CN34" s="52"/>
      <c r="CO34" s="52"/>
      <c r="CP34" s="52"/>
      <c r="CQ34" s="52"/>
      <c r="CR34" s="52"/>
      <c r="CS34" s="52"/>
      <c r="CT34" s="52"/>
      <c r="CU34" s="52"/>
      <c r="CV34" s="52"/>
      <c r="CX34" s="52"/>
      <c r="CZ34" s="52"/>
      <c r="DB34" s="52"/>
      <c r="DD34" s="52"/>
      <c r="DF34" s="52"/>
    </row>
    <row r="35" spans="1:110">
      <c r="A35" s="31">
        <v>10</v>
      </c>
      <c r="B35" s="42">
        <f>+AG35</f>
        <v>0</v>
      </c>
      <c r="C35" s="42">
        <f>+BH35</f>
        <v>0</v>
      </c>
      <c r="F35" s="31" t="s">
        <v>43</v>
      </c>
      <c r="G35" s="31">
        <v>1</v>
      </c>
      <c r="H35" s="37">
        <f>+$D$4</f>
        <v>0</v>
      </c>
      <c r="I35" s="36"/>
      <c r="J35" s="42">
        <f>ROUND(IF(CJ35&lt;0,IF(OR(-CJ35&lt;$H35,CI35&lt;$G35),(AJ35*J$7/366)*CI35,(+AJ35*J$7/366)*($G35+I35)+((AJ35-$H35)*J$7/366)*(CI35-$G35-I35)),IF(AJ35&gt;0,+(AJ35*J$7/366)*($G35+I35)+((AJ35-$H35)*J$7/366)*(J$6-H$6-$G35-I35),0)+IF($F35="N",CJ35*J$7/366*(J$6-H$6-CI35),0)),2)</f>
        <v>0</v>
      </c>
      <c r="K35" s="36"/>
      <c r="L35" s="42">
        <f>ROUND(IF(CL35&lt;0,IF(OR(-CL35&lt;$H35,CK35&lt;$G35),(AL35*L$7/366)*CK35,(+AL35*L$7/366)*($G35+K35)+((AL35-$H35)*L$7/366)*(CK35-$G35-K35)),IF(AL35&gt;0,+(AL35*L$7/366)*($G35+K35)+((AL35-$H35)*L$7/366)*(L$6-J$6-$G35-K35),0)+IF($F35="N",CL35*L$7/366*(L$6-J$6-CK35),0)),2)</f>
        <v>0</v>
      </c>
      <c r="M35" s="36"/>
      <c r="N35" s="42">
        <f>ROUND(IF(CN35&lt;0,IF(OR(-CN35&lt;$H35,CM35&lt;$G35),(AN35*N$7/366)*CM35,(+AN35*N$7/366)*($G35+M35)+((AN35-$H35)*N$7/366)*(CM35-$G35-M35)),IF(AN35&gt;0,+(AN35*N$7/366)*($G35+M35)+((AN35-$H35)*N$7/366)*(N$6-L$6-$G35-M35),0)+IF($F35="N",CN35*N$7/366*(N$6-L$6-CM35),0)),2)</f>
        <v>0</v>
      </c>
      <c r="O35" s="36"/>
      <c r="P35" s="42">
        <f>ROUND(IF(CP35&lt;0,IF(OR(-CP35&lt;$H35,CO35&lt;$G35),(AP35*P$7/366)*CO35,(+AP35*P$7/366)*($G35+O35)+((AP35-$H35)*P$7/366)*(CO35-$G35-O35)),IF(AP35&gt;0,+(AP35*P$7/366)*($G35+O35)+((AP35-$H35)*P$7/366)*(P$6-N$6-$G35-O35),0)+IF($F35="N",CP35*P$7/366*(P$6-N$6-CO35),0)),2)</f>
        <v>0</v>
      </c>
      <c r="Q35" s="36"/>
      <c r="R35" s="42">
        <f>ROUND(IF(CR35&lt;0,IF(OR(-CR35&lt;$H35,CQ35&lt;$G35),(AR35*R$7/366)*CQ35,(+AR35*R$7/366)*($G35+Q35)+((AR35-$H35)*R$7/366)*(CQ35-$G35-Q35)),IF(AR35&gt;0,+(AR35*R$7/366)*($G35+Q35)+((AR35-$H35)*R$7/366)*(R$6-P$6-$G35-Q35),0)+IF($F35="N",CR35*R$7/366*(R$6-P$6-CQ35),0)),2)</f>
        <v>0</v>
      </c>
      <c r="S35" s="36"/>
      <c r="T35" s="42">
        <f>ROUND(IF(CT35&lt;0,IF(OR(-CT35&lt;$H35,CS35&lt;$G35),(AT35*T$7/366)*CS35,(+AT35*T$7/366)*($G35+S35)+((AT35-$H35)*T$7/366)*(CS35-$G35-S35)),IF(AT35&gt;0,+(AT35*T$7/366)*($G35+S35)+((AT35-$H35)*T$7/366)*(T$6-R$6-$G35-S35),0)+IF($F35="N",CT35*T$7/366*(T$6-R$6-CS35),0)),2)</f>
        <v>0</v>
      </c>
      <c r="U35" s="36"/>
      <c r="V35" s="42">
        <f>ROUND(IF(CV35&lt;0,IF(OR(-CV35&lt;$H35,CU35&lt;$G35),(AV35*V$7/366)*CU35,(+AV35*V$7/366)*($G35+U35)+((AV35-$H35)*V$7/366)*(CU35-$G35-U35)),IF(AV35&gt;0,+(AV35*V$7/366)*($G35+U35)+((AV35-$H35)*V$7/366)*(V$6-T$6-$G35-U35),0)+IF($F35="N",CV35*V$7/366*(V$6-T$6-CU35),0)),2)</f>
        <v>0</v>
      </c>
      <c r="W35" s="36"/>
      <c r="X35" s="42">
        <f>ROUND(IF(CX35&lt;0,IF(OR(-CX35&lt;$H35,CW35&lt;$G35),(AX35*X$7/366)*CW35,(+AX35*X$7/366)*($G35+W35)+((AX35-$H35)*X$7/366)*(CW35-$G35-W35)),IF(AX35&gt;0,+(AX35*X$7/366)*($G35+W35)+((AX35-$H35)*X$7/366)*(X$6-V$6-$G35-W35),0)+IF($F35="N",CX35*X$7/366*(X$6-V$6-CW35),0)),2)</f>
        <v>0</v>
      </c>
      <c r="Y35" s="36"/>
      <c r="Z35" s="42">
        <f>ROUND(IF(CZ35&lt;0,IF(OR(-CZ35&lt;$H35,CY35&lt;$G35),(AZ35*Z$7/366)*CY35,(+AZ35*Z$7/366)*($G35+Y35)+((AZ35-$H35)*Z$7/366)*(CY35-$G35-Y35)),IF(AZ35&gt;0,+(AZ35*Z$7/366)*($G35+Y35)+((AZ35-$H35)*Z$7/366)*(Z$6-X$6-$G35-Y35),0)+IF($F35="N",CZ35*Z$7/366*(Z$6-X$6-CY35),0)),2)</f>
        <v>0</v>
      </c>
      <c r="AA35" s="36"/>
      <c r="AB35" s="42">
        <f>ROUND(IF(DB35&lt;0,IF(OR(-DB35&lt;$H35,DA35&lt;$G35),(BB35*AB$7/366)*DA35,(+BB35*AB$7/366)*($G35+AA35)+((BB35-$H35)*AB$7/366)*(DA35-$G35-AA35)),IF(BB35&gt;0,+(BB35*AB$7/366)*($G35+AA35)+((BB35-$H35)*AB$7/366)*(AB$6-Z$6-$G35-AA35),0)+IF($F35="N",DB35*AB$7/366*(AB$6-Z$6-DA35),0)),2)</f>
        <v>0</v>
      </c>
      <c r="AC35" s="36"/>
      <c r="AD35" s="42">
        <f>ROUND(IF(DD35&lt;0,IF(OR(-DD35&lt;$H35,DC35&lt;$G35),(BD35*AD$7/366)*DC35,(+BD35*AD$7/366)*($G35+AC35)+((BD35-$H35)*AD$7/366)*(DC35-$G35-AC35)),IF(BD35&gt;0,+(BD35*AD$7/366)*($G35+AC35)+((BD35-$H35)*AD$7/366)*(AD$6-AB$6-$G35-AC35),0)+IF($F35="N",DD35*AD$7/366*(AD$6-AB$6-DC35),0)),2)</f>
        <v>0</v>
      </c>
      <c r="AE35" s="36"/>
      <c r="AF35" s="42">
        <f>ROUND(IF(DF35&lt;0,IF(OR(-DF35&lt;$H35,DE35&lt;$G35),(BF35*AF$7/366)*DE35,(+BF35*AF$7/366)*($G35+AE35)+((BF35-$H35)*AF$7/366)*(DE35-$G35-AE35)),IF(BF35&gt;0,+(BF35*AF$7/366)*($G35+AE35)+((BF35-$H35)*AF$7/366)*(AF$6-AD$6-$G35-AE35),0)+IF($F35="N",DF35*AF$7/366*(AF$6-AD$6-DE35),0)),2)</f>
        <v>0</v>
      </c>
      <c r="AG35" s="63">
        <f>SUM(J35:AF35)</f>
        <v>0</v>
      </c>
      <c r="AH35" s="68">
        <f>+BH35</f>
        <v>0</v>
      </c>
      <c r="AI35" s="42"/>
      <c r="AJ35" s="37">
        <f>+AH32</f>
        <v>0</v>
      </c>
      <c r="AK35" s="37"/>
      <c r="AL35" s="37">
        <f>ROUND(IF(AJ35&gt;0,ROUND(+AJ35-$H35+J35,2),0)+IF($F35="N",+CJ35)+IF(CJ35&lt;0,IF(AJ35&lt;$H35,+CJ35+$H35,+CJ35))+IF($F35="N",IF(AJ35=0,J35,0)),2)</f>
        <v>0</v>
      </c>
      <c r="AM35" s="42"/>
      <c r="AN35" s="37">
        <f>ROUND(IF(AL35&gt;0,ROUND(+AL35-$H35+L35,2),0)+IF($F35="N",+CL35)+IF(CL35&lt;0,IF(AL35&lt;$H35,+CL35+$H35,+CL35))+IF($F35="N",IF(AL35=0,L35,0)),2)+IF(AND(AL35&gt;0,+AL35-$H35+L35&lt;0),-(AL35-$H35+L35),0)</f>
        <v>0</v>
      </c>
      <c r="AO35" s="42"/>
      <c r="AP35" s="37">
        <f>ROUND(IF(AN35&gt;0,ROUND(+AN35-$H35+N35,2),0)+IF($F35="N",+CN35)+IF(CN35&lt;0,IF(AN35&lt;$H35,+CN35+$H35,+CN35))+IF($F35="N",IF(AN35=0,N35,0)),2)+IF(AND(AN35&gt;0,+AN35-$H35+N35&lt;0),-(AN35-$H35+N35),0)</f>
        <v>0</v>
      </c>
      <c r="AQ35" s="42"/>
      <c r="AR35" s="37">
        <f>ROUND(IF(AP35&gt;0,ROUND(+AP35-$H35+P35,2),0)+IF($F35="N",+CP35)+IF(CP35&lt;0,IF(AP35&lt;$H35,+CP35+$H35,+CP35))+IF($F35="N",IF(AP35=0,P35,0)),2)+IF(AND(AP35&gt;0,+AP35-$H35+P35&lt;0),-(AP35-$H35+P35),0)</f>
        <v>0</v>
      </c>
      <c r="AS35" s="42"/>
      <c r="AT35" s="37">
        <f>ROUND(IF(AR35&gt;0,ROUND(+AR35-$H35+R35,2),0)+IF($F35="N",+CR35)+IF(CR35&lt;0,IF(AR35&lt;$H35,+CR35+$H35,+CR35))+IF($F35="N",IF(AR35=0,R35,0)),2)+IF(AND(AR35&gt;0,+AR35-$H35+R35&lt;0),-(AR35-$H35+R35),0)</f>
        <v>0</v>
      </c>
      <c r="AU35" s="42"/>
      <c r="AV35" s="37">
        <f>ROUND(IF(AT35&gt;0,ROUND(+AT35-$H35+T35,2),0)+IF($F35="N",+CT35)+IF(CT35&lt;0,IF(AT35&lt;$H35,+CT35+$H35,+CT35))+IF($F35="N",IF(AT35=0,T35,0)),2)+IF(AND(AT35&gt;0,+AT35-$H35+T35&lt;0),-(AT35-$H35+T35),0)</f>
        <v>0</v>
      </c>
      <c r="AW35" s="42"/>
      <c r="AX35" s="37">
        <f>ROUND(IF(AV35&gt;0,ROUND(+AV35-$H35+V35,2),0)+IF($F35="N",+CV35)+IF(CV35&lt;0,IF(AV35&lt;$H35,+CV35+$H35,+CV35))+IF($F35="N",IF(AV35=0,V35,0)),2)+IF(AND(AV35&gt;0,+AV35-$H35+V35&lt;0),-(AV35-$H35+V35),0)</f>
        <v>0</v>
      </c>
      <c r="AY35" s="42"/>
      <c r="AZ35" s="37">
        <f>ROUND(IF(AX35&gt;0,ROUND(+AX35-$H35+X35,2),0)+IF($F35="N",+CX35)+IF(CX35&lt;0,IF(AX35&lt;$H35,+CX35+$H35,+CX35))+IF($F35="N",IF(AX35=0,X35,0)),2)+IF(AND(AX35&gt;0,+AX35-$H35+X35&lt;0),-(AX35-$H35+X35),0)</f>
        <v>0</v>
      </c>
      <c r="BA35" s="42"/>
      <c r="BB35" s="37">
        <f>ROUND(IF(AZ35&gt;0,ROUND(+AZ35-$H35+Z35,2),0)+IF($F35="N",+CZ35)+IF(CZ35&lt;0,IF(AZ35&lt;$H35,+CZ35+$H35,+CZ35))+IF($F35="N",IF(AZ35=0,Z35,0)),2)+IF(AND(AZ35&gt;0,+AZ35-$H35+Z35&lt;0),-(AZ35-$H35+Z35),0)</f>
        <v>0</v>
      </c>
      <c r="BC35" s="42"/>
      <c r="BD35" s="37">
        <f>ROUND(IF(BB35&gt;0,ROUND(+BB35-$H35+AB35,2),0)+IF($F35="N",+DB35)+IF(DB35&lt;0,IF(BB35&lt;$H35,+DB35+$H35,+DB35))+IF($F35="N",IF(BB35=0,AB35,0)),2)+IF(AND(BB35&gt;0,+BB35-$H35+AB35&lt;0),-(BB35-$H35+AB35),0)</f>
        <v>0</v>
      </c>
      <c r="BE35" s="42"/>
      <c r="BF35" s="37">
        <f>ROUND(IF(BD35&gt;0,ROUND(+BD35-$H35+AD35,2),0)+IF($F35="N",+DD35)+IF(DD35&lt;0,IF(BD35&lt;$H35,+DD35+$H35,+DD35))+IF($F35="N",IF(BD35=0,AD35,0)),2)+IF(AND(BD35&gt;0,+BD35-$H35+AD35&lt;0),-(BD35-$H35+AD35),0)</f>
        <v>0</v>
      </c>
      <c r="BG35" s="42"/>
      <c r="BH35" s="37">
        <f>ROUND(IF(BF35&gt;0,ROUND(+BF35-$H35+AF35,2),0)+IF($F35="N",+DF35)+IF(DF35&lt;0,IF(BF35&lt;$H35,+DF35+$H35,+DF35))+IF($F35="N",IF(BF35=0,AF35,0)),2)+IF(AND(BF35&gt;0,+BF35-$H35+AF35&lt;0),-(BF35-$H35+AF35),0)</f>
        <v>0</v>
      </c>
      <c r="BI35" s="69">
        <f>+BH35</f>
        <v>0</v>
      </c>
      <c r="BK35" s="42">
        <f>+AJ35-AL35</f>
        <v>0</v>
      </c>
      <c r="BL35" s="42"/>
      <c r="BM35" s="42">
        <f>+AL35-AN35</f>
        <v>0</v>
      </c>
      <c r="BN35" s="42"/>
      <c r="BO35" s="42">
        <f>+AN35-AP35</f>
        <v>0</v>
      </c>
      <c r="BP35" s="42"/>
      <c r="BQ35" s="42">
        <f>+AP35-AR35</f>
        <v>0</v>
      </c>
      <c r="BR35" s="42"/>
      <c r="BS35" s="42">
        <f>+AR35-AT35</f>
        <v>0</v>
      </c>
      <c r="BT35" s="42"/>
      <c r="BU35" s="42">
        <f>+AT35-AV35</f>
        <v>0</v>
      </c>
      <c r="BV35" s="42"/>
      <c r="BW35" s="42">
        <f>+AV35-AX35</f>
        <v>0</v>
      </c>
      <c r="BX35" s="42"/>
      <c r="BY35" s="42">
        <f>+AX35-AZ35</f>
        <v>0</v>
      </c>
      <c r="BZ35" s="42"/>
      <c r="CA35" s="42">
        <f>+AZ35-BB35</f>
        <v>0</v>
      </c>
      <c r="CB35" s="42"/>
      <c r="CC35" s="42">
        <f>+BB35-BD35</f>
        <v>0</v>
      </c>
      <c r="CD35" s="42"/>
      <c r="CE35" s="42">
        <f>+BD35-BF35</f>
        <v>0</v>
      </c>
      <c r="CF35" s="42"/>
      <c r="CG35" s="42">
        <f>+BF35-BH35</f>
        <v>0</v>
      </c>
      <c r="CI35" s="37">
        <v>1</v>
      </c>
      <c r="CJ35" s="37">
        <v>0</v>
      </c>
      <c r="CK35" s="37"/>
      <c r="CL35" s="37"/>
      <c r="CM35" s="37"/>
      <c r="CN35" s="37"/>
      <c r="CO35" s="37"/>
      <c r="CP35" s="37"/>
      <c r="CQ35" s="37"/>
      <c r="CR35" s="37"/>
      <c r="CS35" s="37"/>
      <c r="CT35" s="37"/>
      <c r="CU35" s="37"/>
      <c r="CV35" s="37"/>
      <c r="CW35" s="37"/>
      <c r="CX35" s="37"/>
      <c r="CY35" s="37"/>
      <c r="CZ35" s="37"/>
      <c r="DA35" s="37"/>
      <c r="DB35" s="37"/>
      <c r="DC35" s="37"/>
      <c r="DD35" s="37"/>
      <c r="DE35" s="37"/>
      <c r="DF35" s="37"/>
    </row>
    <row r="36" spans="1:110" hidden="1">
      <c r="G36" s="35" t="s">
        <v>39</v>
      </c>
      <c r="H36" s="50">
        <f>+AF33</f>
        <v>49307</v>
      </c>
      <c r="I36" s="51">
        <v>40908</v>
      </c>
      <c r="J36" s="52">
        <f>+J33+365</f>
        <v>49338</v>
      </c>
      <c r="L36" s="52">
        <f>+L33+365</f>
        <v>49366</v>
      </c>
      <c r="N36" s="52">
        <f>+N33+365</f>
        <v>49397</v>
      </c>
      <c r="P36" s="52">
        <f>+P33+365</f>
        <v>49427</v>
      </c>
      <c r="R36" s="52">
        <f>+R33+365</f>
        <v>49458</v>
      </c>
      <c r="T36" s="52">
        <f>+T33+365</f>
        <v>49488</v>
      </c>
      <c r="V36" s="52">
        <f>+V33+365</f>
        <v>49519</v>
      </c>
      <c r="X36" s="52">
        <f>+X33+365</f>
        <v>49550</v>
      </c>
      <c r="Z36" s="52">
        <f>+Z33+365</f>
        <v>49580</v>
      </c>
      <c r="AB36" s="52">
        <f>+AB33+365</f>
        <v>49611</v>
      </c>
      <c r="AD36" s="52">
        <f>+AD33+365</f>
        <v>49641</v>
      </c>
      <c r="AF36" s="52">
        <f>+AF33+365</f>
        <v>49672</v>
      </c>
      <c r="AG36" s="61" t="s">
        <v>24</v>
      </c>
      <c r="AH36" s="66" t="s">
        <v>12</v>
      </c>
      <c r="AI36" s="52"/>
      <c r="AJ36" s="53">
        <f>+H33</f>
        <v>48942</v>
      </c>
      <c r="AK36" s="53"/>
      <c r="AL36" s="52">
        <f>+AL33+365</f>
        <v>49338</v>
      </c>
      <c r="AN36" s="52">
        <f>+AN33+365</f>
        <v>49366</v>
      </c>
      <c r="AP36" s="52">
        <f>+AP33+365</f>
        <v>49397</v>
      </c>
      <c r="AR36" s="52">
        <f>+AR33+365</f>
        <v>49427</v>
      </c>
      <c r="AT36" s="52">
        <f>+AT33+365</f>
        <v>49458</v>
      </c>
      <c r="AV36" s="52">
        <f>+AV33+365</f>
        <v>49488</v>
      </c>
      <c r="AX36" s="52">
        <f>+AX33+365</f>
        <v>49519</v>
      </c>
      <c r="AZ36" s="52">
        <f>+AZ33+365</f>
        <v>49550</v>
      </c>
      <c r="BB36" s="52">
        <f>+BB33+365</f>
        <v>49580</v>
      </c>
      <c r="BD36" s="52">
        <f>+BD33+365</f>
        <v>49611</v>
      </c>
      <c r="BF36" s="52">
        <f>+BF33+365</f>
        <v>49641</v>
      </c>
      <c r="BH36" s="52">
        <f>+BH33+365</f>
        <v>49672</v>
      </c>
      <c r="BI36" s="69" t="s">
        <v>40</v>
      </c>
      <c r="BJ36" s="53"/>
      <c r="BK36" s="52">
        <f>+BK33+365</f>
        <v>49338</v>
      </c>
      <c r="BM36" s="52">
        <f>+BM33+365</f>
        <v>49366</v>
      </c>
      <c r="BO36" s="52">
        <f>+BO33+365</f>
        <v>49397</v>
      </c>
      <c r="BQ36" s="52">
        <f>+BQ33+365</f>
        <v>49427</v>
      </c>
      <c r="BS36" s="52">
        <f>+BS33+365</f>
        <v>49458</v>
      </c>
      <c r="BU36" s="52">
        <f>+BU33+365</f>
        <v>49488</v>
      </c>
      <c r="BW36" s="52">
        <f>+BW33+365</f>
        <v>49519</v>
      </c>
      <c r="BY36" s="52">
        <f>+BY33+365</f>
        <v>49550</v>
      </c>
      <c r="CA36" s="52">
        <f>+CA33+365</f>
        <v>49580</v>
      </c>
      <c r="CC36" s="52">
        <f>+CC33+365</f>
        <v>49611</v>
      </c>
      <c r="CE36" s="52">
        <f>+CE33+365</f>
        <v>49641</v>
      </c>
      <c r="CG36" s="52">
        <f>+CG33+365</f>
        <v>49672</v>
      </c>
      <c r="CH36" s="52"/>
      <c r="CI36" s="52"/>
      <c r="CJ36" s="52">
        <f>+CJ33+365</f>
        <v>49338</v>
      </c>
      <c r="CL36" s="52"/>
      <c r="CM36" s="31"/>
      <c r="CN36" s="52"/>
      <c r="CP36" s="52"/>
      <c r="CR36" s="52"/>
      <c r="CT36" s="52"/>
      <c r="CV36" s="52"/>
      <c r="CX36" s="52"/>
      <c r="CZ36" s="52"/>
      <c r="DB36" s="52"/>
      <c r="DD36" s="52"/>
      <c r="DF36" s="52"/>
    </row>
    <row r="37" spans="1:110" ht="22.5" hidden="1">
      <c r="G37" s="35" t="s">
        <v>39</v>
      </c>
      <c r="H37" s="55" t="s">
        <v>41</v>
      </c>
      <c r="I37" s="36"/>
      <c r="J37" s="56">
        <f>$D$1</f>
        <v>6.6000000000000003E-2</v>
      </c>
      <c r="K37" s="57"/>
      <c r="L37" s="56">
        <f>$D$1</f>
        <v>6.6000000000000003E-2</v>
      </c>
      <c r="M37" s="57"/>
      <c r="N37" s="56">
        <f>$D$1</f>
        <v>6.6000000000000003E-2</v>
      </c>
      <c r="O37" s="57"/>
      <c r="P37" s="56">
        <f>$D$1</f>
        <v>6.6000000000000003E-2</v>
      </c>
      <c r="Q37" s="57"/>
      <c r="R37" s="56">
        <f>$D$1</f>
        <v>6.6000000000000003E-2</v>
      </c>
      <c r="S37" s="57"/>
      <c r="T37" s="56">
        <f>$D$1</f>
        <v>6.6000000000000003E-2</v>
      </c>
      <c r="U37" s="57"/>
      <c r="V37" s="56">
        <f>$D$1</f>
        <v>6.6000000000000003E-2</v>
      </c>
      <c r="W37" s="57"/>
      <c r="X37" s="56">
        <f>$D$1</f>
        <v>6.6000000000000003E-2</v>
      </c>
      <c r="Y37" s="57"/>
      <c r="Z37" s="56">
        <f>$D$1</f>
        <v>6.6000000000000003E-2</v>
      </c>
      <c r="AA37" s="57"/>
      <c r="AB37" s="56">
        <f>$D$1</f>
        <v>6.6000000000000003E-2</v>
      </c>
      <c r="AC37" s="57"/>
      <c r="AD37" s="56">
        <f>$D$1</f>
        <v>6.6000000000000003E-2</v>
      </c>
      <c r="AE37" s="57"/>
      <c r="AF37" s="56">
        <f>$D$1</f>
        <v>6.6000000000000003E-2</v>
      </c>
      <c r="AG37" s="62" t="s">
        <v>14</v>
      </c>
      <c r="AH37" s="67" t="s">
        <v>42</v>
      </c>
      <c r="AI37" s="58"/>
      <c r="AJ37" s="46" t="s">
        <v>33</v>
      </c>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69"/>
      <c r="CJ37" s="52"/>
      <c r="CL37" s="52"/>
      <c r="CN37" s="52"/>
      <c r="CO37" s="52"/>
      <c r="CP37" s="52"/>
      <c r="CQ37" s="52"/>
      <c r="CR37" s="52"/>
      <c r="CS37" s="52"/>
      <c r="CT37" s="52"/>
      <c r="CU37" s="52"/>
      <c r="CV37" s="52"/>
      <c r="CX37" s="52"/>
      <c r="CZ37" s="52"/>
      <c r="DB37" s="52"/>
      <c r="DD37" s="52"/>
      <c r="DF37" s="52"/>
    </row>
    <row r="38" spans="1:110">
      <c r="A38" s="31">
        <v>11</v>
      </c>
      <c r="B38" s="42">
        <f>+AG38</f>
        <v>0</v>
      </c>
      <c r="C38" s="42">
        <f>+BH38</f>
        <v>0</v>
      </c>
      <c r="F38" s="31" t="s">
        <v>43</v>
      </c>
      <c r="G38" s="31">
        <v>1</v>
      </c>
      <c r="H38" s="37">
        <f>+$D$4</f>
        <v>0</v>
      </c>
      <c r="I38" s="36"/>
      <c r="J38" s="42">
        <f>ROUND(IF(CJ38&lt;0,IF(OR(-CJ38&lt;$H38,CI38&lt;$G38),(AJ38*J$7/366)*CI38,(+AJ38*J$7/366)*($G38+I38)+((AJ38-$H38)*J$7/366)*(CI38-$G38-I38)),IF(AJ38&gt;0,+(AJ38*J$7/366)*($G38+I38)+((AJ38-$H38)*J$7/366)*(J$6-H$6-$G38-I38),0)+IF($F38="N",CJ38*J$7/366*(J$6-H$6-CI38),0)),2)</f>
        <v>0</v>
      </c>
      <c r="K38" s="36"/>
      <c r="L38" s="42">
        <f>ROUND(IF(CL38&lt;0,IF(OR(-CL38&lt;$H38,CK38&lt;$G38),(AL38*L$7/366)*CK38,(+AL38*L$7/366)*($G38+K38)+((AL38-$H38)*L$7/366)*(CK38-$G38-K38)),IF(AL38&gt;0,+(AL38*L$7/366)*($G38+K38)+((AL38-$H38)*L$7/366)*(L$6-J$6-$G38-K38),0)+IF($F38="N",CL38*L$7/366*(L$6-J$6-CK38),0)),2)</f>
        <v>0</v>
      </c>
      <c r="M38" s="36"/>
      <c r="N38" s="42">
        <f>ROUND(IF(CN38&lt;0,IF(OR(-CN38&lt;$H38,CM38&lt;$G38),(AN38*N$7/366)*CM38,(+AN38*N$7/366)*($G38+M38)+((AN38-$H38)*N$7/366)*(CM38-$G38-M38)),IF(AN38&gt;0,+(AN38*N$7/366)*($G38+M38)+((AN38-$H38)*N$7/366)*(N$6-L$6-$G38-M38),0)+IF($F38="N",CN38*N$7/366*(N$6-L$6-CM38),0)),2)</f>
        <v>0</v>
      </c>
      <c r="O38" s="36"/>
      <c r="P38" s="42">
        <f>ROUND(IF(CP38&lt;0,IF(OR(-CP38&lt;$H38,CO38&lt;$G38),(AP38*P$7/366)*CO38,(+AP38*P$7/366)*($G38+O38)+((AP38-$H38)*P$7/366)*(CO38-$G38-O38)),IF(AP38&gt;0,+(AP38*P$7/366)*($G38+O38)+((AP38-$H38)*P$7/366)*(P$6-N$6-$G38-O38),0)+IF($F38="N",CP38*P$7/366*(P$6-N$6-CO38),0)),2)</f>
        <v>0</v>
      </c>
      <c r="Q38" s="36"/>
      <c r="R38" s="42">
        <f>ROUND(IF(CR38&lt;0,IF(OR(-CR38&lt;$H38,CQ38&lt;$G38),(AR38*R$7/366)*CQ38,(+AR38*R$7/366)*($G38+Q38)+((AR38-$H38)*R$7/366)*(CQ38-$G38-Q38)),IF(AR38&gt;0,+(AR38*R$7/366)*($G38+Q38)+((AR38-$H38)*R$7/366)*(R$6-P$6-$G38-Q38),0)+IF($F38="N",CR38*R$7/366*(R$6-P$6-CQ38),0)),2)</f>
        <v>0</v>
      </c>
      <c r="S38" s="36"/>
      <c r="T38" s="42">
        <f>ROUND(IF(CT38&lt;0,IF(OR(-CT38&lt;$H38,CS38&lt;$G38),(AT38*T$7/366)*CS38,(+AT38*T$7/366)*($G38+S38)+((AT38-$H38)*T$7/366)*(CS38-$G38-S38)),IF(AT38&gt;0,+(AT38*T$7/366)*($G38+S38)+((AT38-$H38)*T$7/366)*(T$6-R$6-$G38-S38),0)+IF($F38="N",CT38*T$7/366*(T$6-R$6-CS38),0)),2)</f>
        <v>0</v>
      </c>
      <c r="U38" s="36"/>
      <c r="V38" s="42">
        <f>ROUND(IF(CV38&lt;0,IF(OR(-CV38&lt;$H38,CU38&lt;$G38),(AV38*V$7/366)*CU38,(+AV38*V$7/366)*($G38+U38)+((AV38-$H38)*V$7/366)*(CU38-$G38-U38)),IF(AV38&gt;0,+(AV38*V$7/366)*($G38+U38)+((AV38-$H38)*V$7/366)*(V$6-T$6-$G38-U38),0)+IF($F38="N",CV38*V$7/366*(V$6-T$6-CU38),0)),2)</f>
        <v>0</v>
      </c>
      <c r="W38" s="36"/>
      <c r="X38" s="42">
        <f>ROUND(IF(CX38&lt;0,IF(OR(-CX38&lt;$H38,CW38&lt;$G38),(AX38*X$7/366)*CW38,(+AX38*X$7/366)*($G38+W38)+((AX38-$H38)*X$7/366)*(CW38-$G38-W38)),IF(AX38&gt;0,+(AX38*X$7/366)*($G38+W38)+((AX38-$H38)*X$7/366)*(X$6-V$6-$G38-W38),0)+IF($F38="N",CX38*X$7/366*(X$6-V$6-CW38),0)),2)</f>
        <v>0</v>
      </c>
      <c r="Y38" s="36"/>
      <c r="Z38" s="42">
        <f>ROUND(IF(CZ38&lt;0,IF(OR(-CZ38&lt;$H38,CY38&lt;$G38),(AZ38*Z$7/366)*CY38,(+AZ38*Z$7/366)*($G38+Y38)+((AZ38-$H38)*Z$7/366)*(CY38-$G38-Y38)),IF(AZ38&gt;0,+(AZ38*Z$7/366)*($G38+Y38)+((AZ38-$H38)*Z$7/366)*(Z$6-X$6-$G38-Y38),0)+IF($F38="N",CZ38*Z$7/366*(Z$6-X$6-CY38),0)),2)</f>
        <v>0</v>
      </c>
      <c r="AA38" s="36"/>
      <c r="AB38" s="42">
        <f>ROUND(IF(DB38&lt;0,IF(OR(-DB38&lt;$H38,DA38&lt;$G38),(BB38*AB$7/366)*DA38,(+BB38*AB$7/366)*($G38+AA38)+((BB38-$H38)*AB$7/366)*(DA38-$G38-AA38)),IF(BB38&gt;0,+(BB38*AB$7/366)*($G38+AA38)+((BB38-$H38)*AB$7/366)*(AB$6-Z$6-$G38-AA38),0)+IF($F38="N",DB38*AB$7/366*(AB$6-Z$6-DA38),0)),2)</f>
        <v>0</v>
      </c>
      <c r="AC38" s="36"/>
      <c r="AD38" s="42">
        <f>ROUND(IF(DD38&lt;0,IF(OR(-DD38&lt;$H38,DC38&lt;$G38),(BD38*AD$7/366)*DC38,(+BD38*AD$7/366)*($G38+AC38)+((BD38-$H38)*AD$7/366)*(DC38-$G38-AC38)),IF(BD38&gt;0,+(BD38*AD$7/366)*($G38+AC38)+((BD38-$H38)*AD$7/366)*(AD$6-AB$6-$G38-AC38),0)+IF($F38="N",DD38*AD$7/366*(AD$6-AB$6-DC38),0)),2)</f>
        <v>0</v>
      </c>
      <c r="AE38" s="36"/>
      <c r="AF38" s="42">
        <f>ROUND(IF(DF38&lt;0,IF(OR(-DF38&lt;$H38,DE38&lt;$G38),(BF38*AF$7/366)*DE38,(+BF38*AF$7/366)*($G38+AE38)+((BF38-$H38)*AF$7/366)*(DE38-$G38-AE38)),IF(BF38&gt;0,+(BF38*AF$7/366)*($G38+AE38)+((BF38-$H38)*AF$7/366)*(AF$6-AD$6-$G38-AE38),0)+IF($F38="N",DF38*AF$7/366*(AF$6-AD$6-DE38),0)),2)</f>
        <v>0</v>
      </c>
      <c r="AG38" s="63">
        <f>SUM(J38:AF38)</f>
        <v>0</v>
      </c>
      <c r="AH38" s="68">
        <f>+BH38</f>
        <v>0</v>
      </c>
      <c r="AI38" s="42"/>
      <c r="AJ38" s="37">
        <f>+AH35</f>
        <v>0</v>
      </c>
      <c r="AK38" s="37"/>
      <c r="AL38" s="37">
        <f>ROUND(IF(AJ38&gt;0,ROUND(+AJ38-$H38+J38,2),0)+IF($F38="N",+CJ38)+IF(CJ38&lt;0,IF(AJ38&lt;$H38,+CJ38+$H38,+CJ38))+IF($F38="N",IF(AJ38=0,J38,0)),2)</f>
        <v>0</v>
      </c>
      <c r="AM38" s="42"/>
      <c r="AN38" s="37">
        <f>ROUND(IF(AL38&gt;0,ROUND(+AL38-$H38+L38,2),0)+IF($F38="N",+CL38)+IF(CL38&lt;0,IF(AL38&lt;$H38,+CL38+$H38,+CL38))+IF($F38="N",IF(AL38=0,L38,0)),2)+IF(AND(AL38&gt;0,+AL38-$H38+L38&lt;0),-(AL38-$H38+L38),0)</f>
        <v>0</v>
      </c>
      <c r="AO38" s="42"/>
      <c r="AP38" s="37">
        <f>ROUND(IF(AN38&gt;0,ROUND(+AN38-$H38+N38,2),0)+IF($F38="N",+CN38)+IF(CN38&lt;0,IF(AN38&lt;$H38,+CN38+$H38,+CN38))+IF($F38="N",IF(AN38=0,N38,0)),2)+IF(AND(AN38&gt;0,+AN38-$H38+N38&lt;0),-(AN38-$H38+N38),0)</f>
        <v>0</v>
      </c>
      <c r="AQ38" s="42"/>
      <c r="AR38" s="37">
        <f>ROUND(IF(AP38&gt;0,ROUND(+AP38-$H38+P38,2),0)+IF($F38="N",+CP38)+IF(CP38&lt;0,IF(AP38&lt;$H38,+CP38+$H38,+CP38))+IF($F38="N",IF(AP38=0,P38,0)),2)+IF(AND(AP38&gt;0,+AP38-$H38+P38&lt;0),-(AP38-$H38+P38),0)</f>
        <v>0</v>
      </c>
      <c r="AS38" s="42"/>
      <c r="AT38" s="37">
        <f>ROUND(IF(AR38&gt;0,ROUND(+AR38-$H38+R38,2),0)+IF($F38="N",+CR38)+IF(CR38&lt;0,IF(AR38&lt;$H38,+CR38+$H38,+CR38))+IF($F38="N",IF(AR38=0,R38,0)),2)+IF(AND(AR38&gt;0,+AR38-$H38+R38&lt;0),-(AR38-$H38+R38),0)</f>
        <v>0</v>
      </c>
      <c r="AU38" s="42"/>
      <c r="AV38" s="37">
        <f>ROUND(IF(AT38&gt;0,ROUND(+AT38-$H38+T38,2),0)+IF($F38="N",+CT38)+IF(CT38&lt;0,IF(AT38&lt;$H38,+CT38+$H38,+CT38))+IF($F38="N",IF(AT38=0,T38,0)),2)+IF(AND(AT38&gt;0,+AT38-$H38+T38&lt;0),-(AT38-$H38+T38),0)</f>
        <v>0</v>
      </c>
      <c r="AW38" s="42"/>
      <c r="AX38" s="37">
        <f>ROUND(IF(AV38&gt;0,ROUND(+AV38-$H38+V38,2),0)+IF($F38="N",+CV38)+IF(CV38&lt;0,IF(AV38&lt;$H38,+CV38+$H38,+CV38))+IF($F38="N",IF(AV38=0,V38,0)),2)+IF(AND(AV38&gt;0,+AV38-$H38+V38&lt;0),-(AV38-$H38+V38),0)</f>
        <v>0</v>
      </c>
      <c r="AY38" s="42"/>
      <c r="AZ38" s="37">
        <f>ROUND(IF(AX38&gt;0,ROUND(+AX38-$H38+X38,2),0)+IF($F38="N",+CX38)+IF(CX38&lt;0,IF(AX38&lt;$H38,+CX38+$H38,+CX38))+IF($F38="N",IF(AX38=0,X38,0)),2)+IF(AND(AX38&gt;0,+AX38-$H38+X38&lt;0),-(AX38-$H38+X38),0)</f>
        <v>0</v>
      </c>
      <c r="BA38" s="42"/>
      <c r="BB38" s="37">
        <f>ROUND(IF(AZ38&gt;0,ROUND(+AZ38-$H38+Z38,2),0)+IF($F38="N",+CZ38)+IF(CZ38&lt;0,IF(AZ38&lt;$H38,+CZ38+$H38,+CZ38))+IF($F38="N",IF(AZ38=0,Z38,0)),2)+IF(AND(AZ38&gt;0,+AZ38-$H38+Z38&lt;0),-(AZ38-$H38+Z38),0)</f>
        <v>0</v>
      </c>
      <c r="BC38" s="42"/>
      <c r="BD38" s="37">
        <f>ROUND(IF(BB38&gt;0,ROUND(+BB38-$H38+AB38,2),0)+IF($F38="N",+DB38)+IF(DB38&lt;0,IF(BB38&lt;$H38,+DB38+$H38,+DB38))+IF($F38="N",IF(BB38=0,AB38,0)),2)+IF(AND(BB38&gt;0,+BB38-$H38+AB38&lt;0),-(BB38-$H38+AB38),0)</f>
        <v>0</v>
      </c>
      <c r="BE38" s="42"/>
      <c r="BF38" s="37">
        <f>ROUND(IF(BD38&gt;0,ROUND(+BD38-$H38+AD38,2),0)+IF($F38="N",+DD38)+IF(DD38&lt;0,IF(BD38&lt;$H38,+DD38+$H38,+DD38))+IF($F38="N",IF(BD38=0,AD38,0)),2)+IF(AND(BD38&gt;0,+BD38-$H38+AD38&lt;0),-(BD38-$H38+AD38),0)</f>
        <v>0</v>
      </c>
      <c r="BG38" s="42"/>
      <c r="BH38" s="37">
        <f>ROUND(IF(BF38&gt;0,ROUND(+BF38-$H38+AF38,2),0)+IF($F38="N",+DF38)+IF(DF38&lt;0,IF(BF38&lt;$H38,+DF38+$H38,+DF38))+IF($F38="N",IF(BF38=0,AF38,0)),2)+IF(AND(BF38&gt;0,+BF38-$H38+AF38&lt;0),-(BF38-$H38+AF38),0)</f>
        <v>0</v>
      </c>
      <c r="BI38" s="69">
        <f>+BH38</f>
        <v>0</v>
      </c>
      <c r="BK38" s="42">
        <f>+AJ38-AL38</f>
        <v>0</v>
      </c>
      <c r="BL38" s="42"/>
      <c r="BM38" s="42">
        <f>+AL38-AN38</f>
        <v>0</v>
      </c>
      <c r="BN38" s="42"/>
      <c r="BO38" s="42">
        <f>+AN38-AP38</f>
        <v>0</v>
      </c>
      <c r="BP38" s="42"/>
      <c r="BQ38" s="42">
        <f>+AP38-AR38</f>
        <v>0</v>
      </c>
      <c r="BR38" s="42"/>
      <c r="BS38" s="42">
        <f>+AR38-AT38</f>
        <v>0</v>
      </c>
      <c r="BT38" s="42"/>
      <c r="BU38" s="42">
        <f>+AT38-AV38</f>
        <v>0</v>
      </c>
      <c r="BV38" s="42"/>
      <c r="BW38" s="42">
        <f>+AV38-AX38</f>
        <v>0</v>
      </c>
      <c r="BX38" s="42"/>
      <c r="BY38" s="42">
        <f>+AX38-AZ38</f>
        <v>0</v>
      </c>
      <c r="BZ38" s="42"/>
      <c r="CA38" s="42">
        <f>+AZ38-BB38</f>
        <v>0</v>
      </c>
      <c r="CB38" s="42"/>
      <c r="CC38" s="42">
        <f>+BB38-BD38</f>
        <v>0</v>
      </c>
      <c r="CD38" s="42"/>
      <c r="CE38" s="42">
        <f>+BD38-BF38</f>
        <v>0</v>
      </c>
      <c r="CF38" s="42"/>
      <c r="CG38" s="42">
        <f>+BF38-BH38</f>
        <v>0</v>
      </c>
      <c r="CI38" s="37">
        <v>1</v>
      </c>
      <c r="CJ38" s="37">
        <v>0</v>
      </c>
      <c r="CK38" s="37"/>
      <c r="CL38" s="37"/>
      <c r="CM38" s="37"/>
      <c r="CN38" s="37"/>
      <c r="CO38" s="37"/>
      <c r="CP38" s="37"/>
      <c r="CQ38" s="37"/>
      <c r="CR38" s="37"/>
      <c r="CS38" s="37"/>
      <c r="CT38" s="37"/>
      <c r="CU38" s="37"/>
      <c r="CV38" s="37"/>
      <c r="CW38" s="37"/>
      <c r="CX38" s="37"/>
      <c r="CY38" s="37"/>
      <c r="CZ38" s="37"/>
      <c r="DA38" s="37"/>
      <c r="DB38" s="37"/>
      <c r="DC38" s="37"/>
      <c r="DD38" s="37"/>
      <c r="DE38" s="37"/>
      <c r="DF38" s="37"/>
    </row>
    <row r="39" spans="1:110" hidden="1">
      <c r="G39" s="35" t="s">
        <v>39</v>
      </c>
      <c r="H39" s="50">
        <f>+AF36</f>
        <v>49672</v>
      </c>
      <c r="I39" s="51">
        <v>40908</v>
      </c>
      <c r="J39" s="52">
        <f>+J36+365</f>
        <v>49703</v>
      </c>
      <c r="L39" s="52">
        <f>+L36+365</f>
        <v>49731</v>
      </c>
      <c r="N39" s="52">
        <f>+N36+365</f>
        <v>49762</v>
      </c>
      <c r="P39" s="52">
        <f>+P36+365</f>
        <v>49792</v>
      </c>
      <c r="R39" s="52">
        <f>+R36+365</f>
        <v>49823</v>
      </c>
      <c r="T39" s="52">
        <f>+T36+365</f>
        <v>49853</v>
      </c>
      <c r="V39" s="52">
        <f>+V36+365</f>
        <v>49884</v>
      </c>
      <c r="X39" s="52">
        <f>+X36+365</f>
        <v>49915</v>
      </c>
      <c r="Z39" s="52">
        <f>+Z36+365</f>
        <v>49945</v>
      </c>
      <c r="AB39" s="52">
        <f>+AB36+365</f>
        <v>49976</v>
      </c>
      <c r="AD39" s="52">
        <f>+AD36+365</f>
        <v>50006</v>
      </c>
      <c r="AF39" s="52">
        <f>+AF36+365</f>
        <v>50037</v>
      </c>
      <c r="AG39" s="61" t="s">
        <v>24</v>
      </c>
      <c r="AH39" s="66" t="s">
        <v>12</v>
      </c>
      <c r="AI39" s="52"/>
      <c r="AJ39" s="53">
        <f>+H36</f>
        <v>49307</v>
      </c>
      <c r="AK39" s="53"/>
      <c r="AL39" s="52">
        <f>+AL36+365</f>
        <v>49703</v>
      </c>
      <c r="AN39" s="52">
        <f>+AN36+365</f>
        <v>49731</v>
      </c>
      <c r="AP39" s="52">
        <f>+AP36+365</f>
        <v>49762</v>
      </c>
      <c r="AR39" s="52">
        <f>+AR36+365</f>
        <v>49792</v>
      </c>
      <c r="AT39" s="52">
        <f>+AT36+365</f>
        <v>49823</v>
      </c>
      <c r="AV39" s="52">
        <f>+AV36+365</f>
        <v>49853</v>
      </c>
      <c r="AX39" s="52">
        <f>+AX36+365</f>
        <v>49884</v>
      </c>
      <c r="AZ39" s="52">
        <f>+AZ36+365</f>
        <v>49915</v>
      </c>
      <c r="BB39" s="52">
        <f>+BB36+365</f>
        <v>49945</v>
      </c>
      <c r="BD39" s="52">
        <f>+BD36+365</f>
        <v>49976</v>
      </c>
      <c r="BF39" s="52">
        <f>+BF36+365</f>
        <v>50006</v>
      </c>
      <c r="BH39" s="52">
        <f>+BH36+365</f>
        <v>50037</v>
      </c>
      <c r="BI39" s="69" t="s">
        <v>40</v>
      </c>
      <c r="BJ39" s="53"/>
      <c r="BK39" s="52">
        <f>+BK36+365</f>
        <v>49703</v>
      </c>
      <c r="BM39" s="52">
        <f>+BM36+365</f>
        <v>49731</v>
      </c>
      <c r="BO39" s="52">
        <f>+BO36+365</f>
        <v>49762</v>
      </c>
      <c r="BQ39" s="52">
        <f>+BQ36+365</f>
        <v>49792</v>
      </c>
      <c r="BS39" s="52">
        <f>+BS36+365</f>
        <v>49823</v>
      </c>
      <c r="BU39" s="52">
        <f>+BU36+365</f>
        <v>49853</v>
      </c>
      <c r="BW39" s="52">
        <f>+BW36+365</f>
        <v>49884</v>
      </c>
      <c r="BY39" s="52">
        <f>+BY36+365</f>
        <v>49915</v>
      </c>
      <c r="CA39" s="52">
        <f>+CA36+365</f>
        <v>49945</v>
      </c>
      <c r="CC39" s="52">
        <f>+CC36+365</f>
        <v>49976</v>
      </c>
      <c r="CE39" s="52">
        <f>+CE36+365</f>
        <v>50006</v>
      </c>
      <c r="CG39" s="52">
        <f>+CG36+365</f>
        <v>50037</v>
      </c>
      <c r="CH39" s="52"/>
      <c r="CI39" s="52"/>
      <c r="CJ39" s="52">
        <f>+CJ36+365</f>
        <v>49703</v>
      </c>
      <c r="CL39" s="52"/>
      <c r="CM39" s="31"/>
      <c r="CN39" s="52"/>
      <c r="CP39" s="52"/>
      <c r="CR39" s="52"/>
      <c r="CT39" s="52"/>
      <c r="CV39" s="52"/>
      <c r="CX39" s="52"/>
      <c r="CZ39" s="52"/>
      <c r="DB39" s="52"/>
      <c r="DD39" s="52"/>
      <c r="DF39" s="52"/>
    </row>
    <row r="40" spans="1:110" ht="22.5" hidden="1">
      <c r="G40" s="35" t="s">
        <v>39</v>
      </c>
      <c r="H40" s="55" t="s">
        <v>41</v>
      </c>
      <c r="I40" s="36"/>
      <c r="J40" s="56">
        <f>$D$1</f>
        <v>6.6000000000000003E-2</v>
      </c>
      <c r="K40" s="57"/>
      <c r="L40" s="56">
        <f>$D$1</f>
        <v>6.6000000000000003E-2</v>
      </c>
      <c r="M40" s="57"/>
      <c r="N40" s="56">
        <f>$D$1</f>
        <v>6.6000000000000003E-2</v>
      </c>
      <c r="O40" s="57"/>
      <c r="P40" s="56">
        <f>$D$1</f>
        <v>6.6000000000000003E-2</v>
      </c>
      <c r="Q40" s="57"/>
      <c r="R40" s="56">
        <f>$D$1</f>
        <v>6.6000000000000003E-2</v>
      </c>
      <c r="S40" s="57"/>
      <c r="T40" s="56">
        <f>$D$1</f>
        <v>6.6000000000000003E-2</v>
      </c>
      <c r="U40" s="57"/>
      <c r="V40" s="56">
        <f>$D$1</f>
        <v>6.6000000000000003E-2</v>
      </c>
      <c r="W40" s="57"/>
      <c r="X40" s="56">
        <f>$D$1</f>
        <v>6.6000000000000003E-2</v>
      </c>
      <c r="Y40" s="57"/>
      <c r="Z40" s="56">
        <f>$D$1</f>
        <v>6.6000000000000003E-2</v>
      </c>
      <c r="AA40" s="57"/>
      <c r="AB40" s="56">
        <f>$D$1</f>
        <v>6.6000000000000003E-2</v>
      </c>
      <c r="AC40" s="57"/>
      <c r="AD40" s="56">
        <f>$D$1</f>
        <v>6.6000000000000003E-2</v>
      </c>
      <c r="AE40" s="57"/>
      <c r="AF40" s="56">
        <f>$D$1</f>
        <v>6.6000000000000003E-2</v>
      </c>
      <c r="AG40" s="62" t="s">
        <v>14</v>
      </c>
      <c r="AH40" s="67" t="s">
        <v>42</v>
      </c>
      <c r="AI40" s="58"/>
      <c r="AJ40" s="46" t="s">
        <v>33</v>
      </c>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69"/>
      <c r="CJ40" s="52"/>
      <c r="CL40" s="52"/>
      <c r="CN40" s="52"/>
      <c r="CO40" s="52"/>
      <c r="CP40" s="52"/>
      <c r="CQ40" s="52"/>
      <c r="CR40" s="52"/>
      <c r="CS40" s="52"/>
      <c r="CT40" s="52"/>
      <c r="CU40" s="52"/>
      <c r="CV40" s="52"/>
      <c r="CX40" s="52"/>
      <c r="CZ40" s="52"/>
      <c r="DB40" s="52"/>
      <c r="DD40" s="52"/>
      <c r="DF40" s="52"/>
    </row>
    <row r="41" spans="1:110">
      <c r="A41" s="31">
        <v>12</v>
      </c>
      <c r="B41" s="42">
        <f>+AG41</f>
        <v>0</v>
      </c>
      <c r="C41" s="42">
        <f>+BH41</f>
        <v>0</v>
      </c>
      <c r="F41" s="31" t="s">
        <v>43</v>
      </c>
      <c r="G41" s="31">
        <v>1</v>
      </c>
      <c r="H41" s="37">
        <f>+$D$4</f>
        <v>0</v>
      </c>
      <c r="I41" s="36"/>
      <c r="J41" s="42">
        <f>ROUND(IF(CJ41&lt;0,IF(OR(-CJ41&lt;$H41,CI41&lt;$G41),(AJ41*J$7/366)*CI41,(+AJ41*J$7/366)*($G41+I41)+((AJ41-$H41)*J$7/366)*(CI41-$G41-I41)),IF(AJ41&gt;0,+(AJ41*J$7/366)*($G41+I41)+((AJ41-$H41)*J$7/366)*(J$6-H$6-$G41-I41),0)+IF($F41="N",CJ41*J$7/366*(J$6-H$6-CI41),0)),2)</f>
        <v>0</v>
      </c>
      <c r="K41" s="36"/>
      <c r="L41" s="42">
        <f>ROUND(IF(CL41&lt;0,IF(OR(-CL41&lt;$H41,CK41&lt;$G41),(AL41*L$7/366)*CK41,(+AL41*L$7/366)*($G41+K41)+((AL41-$H41)*L$7/366)*(CK41-$G41-K41)),IF(AL41&gt;0,+(AL41*L$7/366)*($G41+K41)+((AL41-$H41)*L$7/366)*(L$6-J$6-$G41-K41),0)+IF($F41="N",CL41*L$7/366*(L$6-J$6-CK41),0)),2)</f>
        <v>0</v>
      </c>
      <c r="M41" s="36"/>
      <c r="N41" s="42">
        <f>ROUND(IF(CN41&lt;0,IF(OR(-CN41&lt;$H41,CM41&lt;$G41),(AN41*N$7/366)*CM41,(+AN41*N$7/366)*($G41+M41)+((AN41-$H41)*N$7/366)*(CM41-$G41-M41)),IF(AN41&gt;0,+(AN41*N$7/366)*($G41+M41)+((AN41-$H41)*N$7/366)*(N$6-L$6-$G41-M41),0)+IF($F41="N",CN41*N$7/366*(N$6-L$6-CM41),0)),2)</f>
        <v>0</v>
      </c>
      <c r="O41" s="36"/>
      <c r="P41" s="42">
        <f>ROUND(IF(CP41&lt;0,IF(OR(-CP41&lt;$H41,CO41&lt;$G41),(AP41*P$7/366)*CO41,(+AP41*P$7/366)*($G41+O41)+((AP41-$H41)*P$7/366)*(CO41-$G41-O41)),IF(AP41&gt;0,+(AP41*P$7/366)*($G41+O41)+((AP41-$H41)*P$7/366)*(P$6-N$6-$G41-O41),0)+IF($F41="N",CP41*P$7/366*(P$6-N$6-CO41),0)),2)</f>
        <v>0</v>
      </c>
      <c r="Q41" s="36"/>
      <c r="R41" s="42">
        <f>ROUND(IF(CR41&lt;0,IF(OR(-CR41&lt;$H41,CQ41&lt;$G41),(AR41*R$7/366)*CQ41,(+AR41*R$7/366)*($G41+Q41)+((AR41-$H41)*R$7/366)*(CQ41-$G41-Q41)),IF(AR41&gt;0,+(AR41*R$7/366)*($G41+Q41)+((AR41-$H41)*R$7/366)*(R$6-P$6-$G41-Q41),0)+IF($F41="N",CR41*R$7/366*(R$6-P$6-CQ41),0)),2)</f>
        <v>0</v>
      </c>
      <c r="S41" s="36"/>
      <c r="T41" s="42">
        <f>ROUND(IF(CT41&lt;0,IF(OR(-CT41&lt;$H41,CS41&lt;$G41),(AT41*T$7/366)*CS41,(+AT41*T$7/366)*($G41+S41)+((AT41-$H41)*T$7/366)*(CS41-$G41-S41)),IF(AT41&gt;0,+(AT41*T$7/366)*($G41+S41)+((AT41-$H41)*T$7/366)*(T$6-R$6-$G41-S41),0)+IF($F41="N",CT41*T$7/366*(T$6-R$6-CS41),0)),2)</f>
        <v>0</v>
      </c>
      <c r="U41" s="36"/>
      <c r="V41" s="42">
        <f>ROUND(IF(CV41&lt;0,IF(OR(-CV41&lt;$H41,CU41&lt;$G41),(AV41*V$7/366)*CU41,(+AV41*V$7/366)*($G41+U41)+((AV41-$H41)*V$7/366)*(CU41-$G41-U41)),IF(AV41&gt;0,+(AV41*V$7/366)*($G41+U41)+((AV41-$H41)*V$7/366)*(V$6-T$6-$G41-U41),0)+IF($F41="N",CV41*V$7/366*(V$6-T$6-CU41),0)),2)</f>
        <v>0</v>
      </c>
      <c r="W41" s="36"/>
      <c r="X41" s="42">
        <f>ROUND(IF(CX41&lt;0,IF(OR(-CX41&lt;$H41,CW41&lt;$G41),(AX41*X$7/366)*CW41,(+AX41*X$7/366)*($G41+W41)+((AX41-$H41)*X$7/366)*(CW41-$G41-W41)),IF(AX41&gt;0,+(AX41*X$7/366)*($G41+W41)+((AX41-$H41)*X$7/366)*(X$6-V$6-$G41-W41),0)+IF($F41="N",CX41*X$7/366*(X$6-V$6-CW41),0)),2)</f>
        <v>0</v>
      </c>
      <c r="Y41" s="36"/>
      <c r="Z41" s="42">
        <f>ROUND(IF(CZ41&lt;0,IF(OR(-CZ41&lt;$H41,CY41&lt;$G41),(AZ41*Z$7/366)*CY41,(+AZ41*Z$7/366)*($G41+Y41)+((AZ41-$H41)*Z$7/366)*(CY41-$G41-Y41)),IF(AZ41&gt;0,+(AZ41*Z$7/366)*($G41+Y41)+((AZ41-$H41)*Z$7/366)*(Z$6-X$6-$G41-Y41),0)+IF($F41="N",CZ41*Z$7/366*(Z$6-X$6-CY41),0)),2)</f>
        <v>0</v>
      </c>
      <c r="AA41" s="36"/>
      <c r="AB41" s="42">
        <f>ROUND(IF(DB41&lt;0,IF(OR(-DB41&lt;$H41,DA41&lt;$G41),(BB41*AB$7/366)*DA41,(+BB41*AB$7/366)*($G41+AA41)+((BB41-$H41)*AB$7/366)*(DA41-$G41-AA41)),IF(BB41&gt;0,+(BB41*AB$7/366)*($G41+AA41)+((BB41-$H41)*AB$7/366)*(AB$6-Z$6-$G41-AA41),0)+IF($F41="N",DB41*AB$7/366*(AB$6-Z$6-DA41),0)),2)</f>
        <v>0</v>
      </c>
      <c r="AC41" s="36"/>
      <c r="AD41" s="42">
        <f>ROUND(IF(DD41&lt;0,IF(OR(-DD41&lt;$H41,DC41&lt;$G41),(BD41*AD$7/366)*DC41,(+BD41*AD$7/366)*($G41+AC41)+((BD41-$H41)*AD$7/366)*(DC41-$G41-AC41)),IF(BD41&gt;0,+(BD41*AD$7/366)*($G41+AC41)+((BD41-$H41)*AD$7/366)*(AD$6-AB$6-$G41-AC41),0)+IF($F41="N",DD41*AD$7/366*(AD$6-AB$6-DC41),0)),2)</f>
        <v>0</v>
      </c>
      <c r="AE41" s="36"/>
      <c r="AF41" s="42">
        <f>ROUND(IF(DF41&lt;0,IF(OR(-DF41&lt;$H41,DE41&lt;$G41),(BF41*AF$7/366)*DE41,(+BF41*AF$7/366)*($G41+AE41)+((BF41-$H41)*AF$7/366)*(DE41-$G41-AE41)),IF(BF41&gt;0,+(BF41*AF$7/366)*($G41+AE41)+((BF41-$H41)*AF$7/366)*(AF$6-AD$6-$G41-AE41),0)+IF($F41="N",DF41*AF$7/366*(AF$6-AD$6-DE41),0)),2)</f>
        <v>0</v>
      </c>
      <c r="AG41" s="63">
        <f>SUM(J41:AF41)</f>
        <v>0</v>
      </c>
      <c r="AH41" s="68">
        <f>+BH41</f>
        <v>0</v>
      </c>
      <c r="AI41" s="42"/>
      <c r="AJ41" s="37">
        <f>+AH38</f>
        <v>0</v>
      </c>
      <c r="AK41" s="37"/>
      <c r="AL41" s="37">
        <f>ROUND(IF(AJ41&gt;0,ROUND(+AJ41-$H41+J41,2),0)+IF($F41="N",+CJ41)+IF(CJ41&lt;0,IF(AJ41&lt;$H41,+CJ41+$H41,+CJ41))+IF($F41="N",IF(AJ41=0,J41,0)),2)</f>
        <v>0</v>
      </c>
      <c r="AM41" s="42"/>
      <c r="AN41" s="37">
        <f>ROUND(IF(AL41&gt;0,ROUND(+AL41-$H41+L41,2),0)+IF($F41="N",+CL41)+IF(CL41&lt;0,IF(AL41&lt;$H41,+CL41+$H41,+CL41))+IF($F41="N",IF(AL41=0,L41,0)),2)+IF(AND(AL41&gt;0,+AL41-$H41+L41&lt;0),-(AL41-$H41+L41),0)</f>
        <v>0</v>
      </c>
      <c r="AO41" s="42"/>
      <c r="AP41" s="37">
        <f>ROUND(IF(AN41&gt;0,ROUND(+AN41-$H41+N41,2),0)+IF($F41="N",+CN41)+IF(CN41&lt;0,IF(AN41&lt;$H41,+CN41+$H41,+CN41))+IF($F41="N",IF(AN41=0,N41,0)),2)+IF(AND(AN41&gt;0,+AN41-$H41+N41&lt;0),-(AN41-$H41+N41),0)</f>
        <v>0</v>
      </c>
      <c r="AQ41" s="42"/>
      <c r="AR41" s="37">
        <f>ROUND(IF(AP41&gt;0,ROUND(+AP41-$H41+P41,2),0)+IF($F41="N",+CP41)+IF(CP41&lt;0,IF(AP41&lt;$H41,+CP41+$H41,+CP41))+IF($F41="N",IF(AP41=0,P41,0)),2)+IF(AND(AP41&gt;0,+AP41-$H41+P41&lt;0),-(AP41-$H41+P41),0)</f>
        <v>0</v>
      </c>
      <c r="AS41" s="42"/>
      <c r="AT41" s="37">
        <f>ROUND(IF(AR41&gt;0,ROUND(+AR41-$H41+R41,2),0)+IF($F41="N",+CR41)+IF(CR41&lt;0,IF(AR41&lt;$H41,+CR41+$H41,+CR41))+IF($F41="N",IF(AR41=0,R41,0)),2)+IF(AND(AR41&gt;0,+AR41-$H41+R41&lt;0),-(AR41-$H41+R41),0)</f>
        <v>0</v>
      </c>
      <c r="AU41" s="42"/>
      <c r="AV41" s="37">
        <f>ROUND(IF(AT41&gt;0,ROUND(+AT41-$H41+T41,2),0)+IF($F41="N",+CT41)+IF(CT41&lt;0,IF(AT41&lt;$H41,+CT41+$H41,+CT41))+IF($F41="N",IF(AT41=0,T41,0)),2)+IF(AND(AT41&gt;0,+AT41-$H41+T41&lt;0),-(AT41-$H41+T41),0)</f>
        <v>0</v>
      </c>
      <c r="AW41" s="42"/>
      <c r="AX41" s="37">
        <f>ROUND(IF(AV41&gt;0,ROUND(+AV41-$H41+V41,2),0)+IF($F41="N",+CV41)+IF(CV41&lt;0,IF(AV41&lt;$H41,+CV41+$H41,+CV41))+IF($F41="N",IF(AV41=0,V41,0)),2)+IF(AND(AV41&gt;0,+AV41-$H41+V41&lt;0),-(AV41-$H41+V41),0)</f>
        <v>0</v>
      </c>
      <c r="AY41" s="42"/>
      <c r="AZ41" s="37">
        <f>ROUND(IF(AX41&gt;0,ROUND(+AX41-$H41+X41,2),0)+IF($F41="N",+CX41)+IF(CX41&lt;0,IF(AX41&lt;$H41,+CX41+$H41,+CX41))+IF($F41="N",IF(AX41=0,X41,0)),2)+IF(AND(AX41&gt;0,+AX41-$H41+X41&lt;0),-(AX41-$H41+X41),0)</f>
        <v>0</v>
      </c>
      <c r="BA41" s="42"/>
      <c r="BB41" s="37">
        <f>ROUND(IF(AZ41&gt;0,ROUND(+AZ41-$H41+Z41,2),0)+IF($F41="N",+CZ41)+IF(CZ41&lt;0,IF(AZ41&lt;$H41,+CZ41+$H41,+CZ41))+IF($F41="N",IF(AZ41=0,Z41,0)),2)+IF(AND(AZ41&gt;0,+AZ41-$H41+Z41&lt;0),-(AZ41-$H41+Z41),0)</f>
        <v>0</v>
      </c>
      <c r="BC41" s="42"/>
      <c r="BD41" s="37">
        <f>ROUND(IF(BB41&gt;0,ROUND(+BB41-$H41+AB41,2),0)+IF($F41="N",+DB41)+IF(DB41&lt;0,IF(BB41&lt;$H41,+DB41+$H41,+DB41))+IF($F41="N",IF(BB41=0,AB41,0)),2)+IF(AND(BB41&gt;0,+BB41-$H41+AB41&lt;0),-(BB41-$H41+AB41),0)</f>
        <v>0</v>
      </c>
      <c r="BE41" s="42"/>
      <c r="BF41" s="37">
        <f>ROUND(IF(BD41&gt;0,ROUND(+BD41-$H41+AD41,2),0)+IF($F41="N",+DD41)+IF(DD41&lt;0,IF(BD41&lt;$H41,+DD41+$H41,+DD41))+IF($F41="N",IF(BD41=0,AD41,0)),2)+IF(AND(BD41&gt;0,+BD41-$H41+AD41&lt;0),-(BD41-$H41+AD41),0)</f>
        <v>0</v>
      </c>
      <c r="BG41" s="42"/>
      <c r="BH41" s="37">
        <f>ROUND(IF(BF41&gt;0,ROUND(+BF41-$H41+AF41,2),0)+IF($F41="N",+DF41)+IF(DF41&lt;0,IF(BF41&lt;$H41,+DF41+$H41,+DF41))+IF($F41="N",IF(BF41=0,AF41,0)),2)+IF(AND(BF41&gt;0,+BF41-$H41+AF41&lt;0),-(BF41-$H41+AF41),0)</f>
        <v>0</v>
      </c>
      <c r="BI41" s="69">
        <f>+BH41</f>
        <v>0</v>
      </c>
      <c r="BK41" s="42">
        <f>+AJ41-AL41</f>
        <v>0</v>
      </c>
      <c r="BL41" s="42"/>
      <c r="BM41" s="42">
        <f>+AL41-AN41</f>
        <v>0</v>
      </c>
      <c r="BN41" s="42"/>
      <c r="BO41" s="42">
        <f>+AN41-AP41</f>
        <v>0</v>
      </c>
      <c r="BP41" s="42"/>
      <c r="BQ41" s="42">
        <f>+AP41-AR41</f>
        <v>0</v>
      </c>
      <c r="BR41" s="42"/>
      <c r="BS41" s="42">
        <f>+AR41-AT41</f>
        <v>0</v>
      </c>
      <c r="BT41" s="42"/>
      <c r="BU41" s="42">
        <f>+AT41-AV41</f>
        <v>0</v>
      </c>
      <c r="BV41" s="42"/>
      <c r="BW41" s="42">
        <f>+AV41-AX41</f>
        <v>0</v>
      </c>
      <c r="BX41" s="42"/>
      <c r="BY41" s="42">
        <f>+AX41-AZ41</f>
        <v>0</v>
      </c>
      <c r="BZ41" s="42"/>
      <c r="CA41" s="42">
        <f>+AZ41-BB41</f>
        <v>0</v>
      </c>
      <c r="CB41" s="42"/>
      <c r="CC41" s="42">
        <f>+BB41-BD41</f>
        <v>0</v>
      </c>
      <c r="CD41" s="42"/>
      <c r="CE41" s="42">
        <f>+BD41-BF41</f>
        <v>0</v>
      </c>
      <c r="CF41" s="42"/>
      <c r="CG41" s="42">
        <f>+BF41-BH41</f>
        <v>0</v>
      </c>
      <c r="CI41" s="37">
        <v>1</v>
      </c>
      <c r="CJ41" s="37">
        <v>0</v>
      </c>
      <c r="CK41" s="37"/>
      <c r="CL41" s="37"/>
      <c r="CM41" s="37"/>
      <c r="CN41" s="37"/>
      <c r="CO41" s="37"/>
      <c r="CP41" s="37"/>
      <c r="CQ41" s="37"/>
      <c r="CR41" s="37"/>
      <c r="CS41" s="37"/>
      <c r="CT41" s="37"/>
      <c r="CU41" s="37"/>
      <c r="CV41" s="37"/>
      <c r="CW41" s="37"/>
      <c r="CX41" s="37"/>
      <c r="CY41" s="37"/>
      <c r="CZ41" s="37"/>
      <c r="DA41" s="37"/>
      <c r="DB41" s="37"/>
      <c r="DC41" s="37"/>
      <c r="DD41" s="37"/>
      <c r="DE41" s="37"/>
      <c r="DF41" s="37"/>
    </row>
    <row r="42" spans="1:110" hidden="1">
      <c r="G42" s="35" t="s">
        <v>39</v>
      </c>
      <c r="H42" s="50">
        <f>+AF39</f>
        <v>50037</v>
      </c>
      <c r="I42" s="51">
        <v>40908</v>
      </c>
      <c r="J42" s="52">
        <f>+J39+365</f>
        <v>50068</v>
      </c>
      <c r="L42" s="52">
        <f>+L39+365</f>
        <v>50096</v>
      </c>
      <c r="N42" s="52">
        <f>+N39+365</f>
        <v>50127</v>
      </c>
      <c r="P42" s="52">
        <f>+P39+365</f>
        <v>50157</v>
      </c>
      <c r="R42" s="52">
        <f>+R39+365</f>
        <v>50188</v>
      </c>
      <c r="T42" s="52">
        <f>+T39+365</f>
        <v>50218</v>
      </c>
      <c r="V42" s="52">
        <f>+V39+365</f>
        <v>50249</v>
      </c>
      <c r="X42" s="52">
        <f>+X39+365</f>
        <v>50280</v>
      </c>
      <c r="Z42" s="52">
        <f>+Z39+365</f>
        <v>50310</v>
      </c>
      <c r="AB42" s="52">
        <f>+AB39+365</f>
        <v>50341</v>
      </c>
      <c r="AD42" s="52">
        <f>+AD39+365</f>
        <v>50371</v>
      </c>
      <c r="AF42" s="52">
        <f>+AF39+365</f>
        <v>50402</v>
      </c>
      <c r="AG42" s="61" t="s">
        <v>24</v>
      </c>
      <c r="AH42" s="66" t="s">
        <v>12</v>
      </c>
      <c r="AI42" s="52"/>
      <c r="AJ42" s="53">
        <f>+H39</f>
        <v>49672</v>
      </c>
      <c r="AK42" s="53"/>
      <c r="AL42" s="52">
        <f>+AL39+365</f>
        <v>50068</v>
      </c>
      <c r="AN42" s="52">
        <f>+AN39+365</f>
        <v>50096</v>
      </c>
      <c r="AP42" s="52">
        <f>+AP39+365</f>
        <v>50127</v>
      </c>
      <c r="AR42" s="52">
        <f>+AR39+365</f>
        <v>50157</v>
      </c>
      <c r="AT42" s="52">
        <f>+AT39+365</f>
        <v>50188</v>
      </c>
      <c r="AV42" s="52">
        <f>+AV39+365</f>
        <v>50218</v>
      </c>
      <c r="AX42" s="52">
        <f>+AX39+365</f>
        <v>50249</v>
      </c>
      <c r="AZ42" s="52">
        <f>+AZ39+365</f>
        <v>50280</v>
      </c>
      <c r="BB42" s="52">
        <f>+BB39+365</f>
        <v>50310</v>
      </c>
      <c r="BD42" s="52">
        <f>+BD39+365</f>
        <v>50341</v>
      </c>
      <c r="BF42" s="52">
        <f>+BF39+365</f>
        <v>50371</v>
      </c>
      <c r="BH42" s="52">
        <f>+BH39+365</f>
        <v>50402</v>
      </c>
      <c r="BI42" s="69" t="s">
        <v>40</v>
      </c>
      <c r="BJ42" s="53"/>
      <c r="BK42" s="52">
        <f>+BK39+365</f>
        <v>50068</v>
      </c>
      <c r="BM42" s="52">
        <f>+BM39+365</f>
        <v>50096</v>
      </c>
      <c r="BO42" s="52">
        <f>+BO39+365</f>
        <v>50127</v>
      </c>
      <c r="BQ42" s="52">
        <f>+BQ39+365</f>
        <v>50157</v>
      </c>
      <c r="BS42" s="52">
        <f>+BS39+365</f>
        <v>50188</v>
      </c>
      <c r="BU42" s="52">
        <f>+BU39+365</f>
        <v>50218</v>
      </c>
      <c r="BW42" s="52">
        <f>+BW39+365</f>
        <v>50249</v>
      </c>
      <c r="BY42" s="52">
        <f>+BY39+365</f>
        <v>50280</v>
      </c>
      <c r="CA42" s="52">
        <f>+CA39+365</f>
        <v>50310</v>
      </c>
      <c r="CC42" s="52">
        <f>+CC39+365</f>
        <v>50341</v>
      </c>
      <c r="CE42" s="52">
        <f>+CE39+365</f>
        <v>50371</v>
      </c>
      <c r="CG42" s="52">
        <f>+CG39+365</f>
        <v>50402</v>
      </c>
      <c r="CH42" s="52"/>
      <c r="CI42" s="52"/>
      <c r="CJ42" s="52">
        <f>+CJ39+365</f>
        <v>50068</v>
      </c>
      <c r="CL42" s="52"/>
      <c r="CM42" s="31"/>
      <c r="CN42" s="52"/>
      <c r="CP42" s="52"/>
      <c r="CR42" s="52"/>
      <c r="CT42" s="52"/>
      <c r="CV42" s="52"/>
      <c r="CX42" s="52"/>
      <c r="CZ42" s="52"/>
      <c r="DB42" s="52"/>
      <c r="DD42" s="52"/>
      <c r="DF42" s="52"/>
    </row>
    <row r="43" spans="1:110" ht="22.5" hidden="1">
      <c r="G43" s="35" t="s">
        <v>39</v>
      </c>
      <c r="H43" s="55" t="s">
        <v>41</v>
      </c>
      <c r="I43" s="36"/>
      <c r="J43" s="56">
        <f>$D$1</f>
        <v>6.6000000000000003E-2</v>
      </c>
      <c r="K43" s="57"/>
      <c r="L43" s="56">
        <f>$D$1</f>
        <v>6.6000000000000003E-2</v>
      </c>
      <c r="M43" s="57"/>
      <c r="N43" s="56">
        <f>$D$1</f>
        <v>6.6000000000000003E-2</v>
      </c>
      <c r="O43" s="57"/>
      <c r="P43" s="56">
        <f>$D$1</f>
        <v>6.6000000000000003E-2</v>
      </c>
      <c r="Q43" s="57"/>
      <c r="R43" s="56">
        <f>$D$1</f>
        <v>6.6000000000000003E-2</v>
      </c>
      <c r="S43" s="57"/>
      <c r="T43" s="56">
        <f>$D$1</f>
        <v>6.6000000000000003E-2</v>
      </c>
      <c r="U43" s="57"/>
      <c r="V43" s="56">
        <f>$D$1</f>
        <v>6.6000000000000003E-2</v>
      </c>
      <c r="W43" s="57"/>
      <c r="X43" s="56">
        <f>$D$1</f>
        <v>6.6000000000000003E-2</v>
      </c>
      <c r="Y43" s="57"/>
      <c r="Z43" s="56">
        <f>$D$1</f>
        <v>6.6000000000000003E-2</v>
      </c>
      <c r="AA43" s="57"/>
      <c r="AB43" s="56">
        <f>$D$1</f>
        <v>6.6000000000000003E-2</v>
      </c>
      <c r="AC43" s="57"/>
      <c r="AD43" s="56">
        <f>$D$1</f>
        <v>6.6000000000000003E-2</v>
      </c>
      <c r="AE43" s="57"/>
      <c r="AF43" s="56">
        <f>$D$1</f>
        <v>6.6000000000000003E-2</v>
      </c>
      <c r="AG43" s="62" t="s">
        <v>14</v>
      </c>
      <c r="AH43" s="67" t="s">
        <v>42</v>
      </c>
      <c r="AI43" s="58"/>
      <c r="AJ43" s="46" t="s">
        <v>33</v>
      </c>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69"/>
      <c r="CJ43" s="52"/>
      <c r="CL43" s="52"/>
      <c r="CN43" s="52"/>
      <c r="CO43" s="52"/>
      <c r="CP43" s="52"/>
      <c r="CQ43" s="52"/>
      <c r="CR43" s="52"/>
      <c r="CS43" s="52"/>
      <c r="CT43" s="52"/>
      <c r="CU43" s="52"/>
      <c r="CV43" s="52"/>
      <c r="CX43" s="52"/>
      <c r="CZ43" s="52"/>
      <c r="DB43" s="52"/>
      <c r="DD43" s="52"/>
      <c r="DF43" s="52"/>
    </row>
    <row r="44" spans="1:110">
      <c r="A44" s="31">
        <v>13</v>
      </c>
      <c r="B44" s="42">
        <f>+AG44</f>
        <v>0</v>
      </c>
      <c r="C44" s="42">
        <f>+BH44</f>
        <v>0</v>
      </c>
      <c r="F44" s="31" t="s">
        <v>43</v>
      </c>
      <c r="G44" s="31">
        <v>1</v>
      </c>
      <c r="H44" s="37">
        <f>+$D$4</f>
        <v>0</v>
      </c>
      <c r="I44" s="36"/>
      <c r="J44" s="42">
        <f>ROUND(IF(CJ44&lt;0,IF(OR(-CJ44&lt;$H44,CI44&lt;$G44),(AJ44*J$7/366)*CI44,(+AJ44*J$7/366)*($G44+I44)+((AJ44-$H44)*J$7/366)*(CI44-$G44-I44)),IF(AJ44&gt;0,+(AJ44*J$7/366)*($G44+I44)+((AJ44-$H44)*J$7/366)*(J$6-H$6-$G44-I44),0)+IF($F44="N",CJ44*J$7/366*(J$6-H$6-CI44),0)),2)</f>
        <v>0</v>
      </c>
      <c r="K44" s="36"/>
      <c r="L44" s="42">
        <f>ROUND(IF(CL44&lt;0,IF(OR(-CL44&lt;$H44,CK44&lt;$G44),(AL44*L$7/366)*CK44,(+AL44*L$7/366)*($G44+K44)+((AL44-$H44)*L$7/366)*(CK44-$G44-K44)),IF(AL44&gt;0,+(AL44*L$7/366)*($G44+K44)+((AL44-$H44)*L$7/366)*(L$6-J$6-$G44-K44),0)+IF($F44="N",CL44*L$7/366*(L$6-J$6-CK44),0)),2)</f>
        <v>0</v>
      </c>
      <c r="M44" s="36"/>
      <c r="N44" s="42">
        <f>ROUND(IF(CN44&lt;0,IF(OR(-CN44&lt;$H44,CM44&lt;$G44),(AN44*N$7/366)*CM44,(+AN44*N$7/366)*($G44+M44)+((AN44-$H44)*N$7/366)*(CM44-$G44-M44)),IF(AN44&gt;0,+(AN44*N$7/366)*($G44+M44)+((AN44-$H44)*N$7/366)*(N$6-L$6-$G44-M44),0)+IF($F44="N",CN44*N$7/366*(N$6-L$6-CM44),0)),2)</f>
        <v>0</v>
      </c>
      <c r="O44" s="36"/>
      <c r="P44" s="42">
        <f>ROUND(IF(CP44&lt;0,IF(OR(-CP44&lt;$H44,CO44&lt;$G44),(AP44*P$7/366)*CO44,(+AP44*P$7/366)*($G44+O44)+((AP44-$H44)*P$7/366)*(CO44-$G44-O44)),IF(AP44&gt;0,+(AP44*P$7/366)*($G44+O44)+((AP44-$H44)*P$7/366)*(P$6-N$6-$G44-O44),0)+IF($F44="N",CP44*P$7/366*(P$6-N$6-CO44),0)),2)</f>
        <v>0</v>
      </c>
      <c r="Q44" s="36"/>
      <c r="R44" s="42">
        <f>ROUND(IF(CR44&lt;0,IF(OR(-CR44&lt;$H44,CQ44&lt;$G44),(AR44*R$7/366)*CQ44,(+AR44*R$7/366)*($G44+Q44)+((AR44-$H44)*R$7/366)*(CQ44-$G44-Q44)),IF(AR44&gt;0,+(AR44*R$7/366)*($G44+Q44)+((AR44-$H44)*R$7/366)*(R$6-P$6-$G44-Q44),0)+IF($F44="N",CR44*R$7/366*(R$6-P$6-CQ44),0)),2)</f>
        <v>0</v>
      </c>
      <c r="S44" s="36"/>
      <c r="T44" s="42">
        <f>ROUND(IF(CT44&lt;0,IF(OR(-CT44&lt;$H44,CS44&lt;$G44),(AT44*T$7/366)*CS44,(+AT44*T$7/366)*($G44+S44)+((AT44-$H44)*T$7/366)*(CS44-$G44-S44)),IF(AT44&gt;0,+(AT44*T$7/366)*($G44+S44)+((AT44-$H44)*T$7/366)*(T$6-R$6-$G44-S44),0)+IF($F44="N",CT44*T$7/366*(T$6-R$6-CS44),0)),2)</f>
        <v>0</v>
      </c>
      <c r="U44" s="36"/>
      <c r="V44" s="42">
        <f>ROUND(IF(CV44&lt;0,IF(OR(-CV44&lt;$H44,CU44&lt;$G44),(AV44*V$7/366)*CU44,(+AV44*V$7/366)*($G44+U44)+((AV44-$H44)*V$7/366)*(CU44-$G44-U44)),IF(AV44&gt;0,+(AV44*V$7/366)*($G44+U44)+((AV44-$H44)*V$7/366)*(V$6-T$6-$G44-U44),0)+IF($F44="N",CV44*V$7/366*(V$6-T$6-CU44),0)),2)</f>
        <v>0</v>
      </c>
      <c r="W44" s="36"/>
      <c r="X44" s="42">
        <f>ROUND(IF(CX44&lt;0,IF(OR(-CX44&lt;$H44,CW44&lt;$G44),(AX44*X$7/366)*CW44,(+AX44*X$7/366)*($G44+W44)+((AX44-$H44)*X$7/366)*(CW44-$G44-W44)),IF(AX44&gt;0,+(AX44*X$7/366)*($G44+W44)+((AX44-$H44)*X$7/366)*(X$6-V$6-$G44-W44),0)+IF($F44="N",CX44*X$7/366*(X$6-V$6-CW44),0)),2)</f>
        <v>0</v>
      </c>
      <c r="Y44" s="36"/>
      <c r="Z44" s="42">
        <f>ROUND(IF(CZ44&lt;0,IF(OR(-CZ44&lt;$H44,CY44&lt;$G44),(AZ44*Z$7/366)*CY44,(+AZ44*Z$7/366)*($G44+Y44)+((AZ44-$H44)*Z$7/366)*(CY44-$G44-Y44)),IF(AZ44&gt;0,+(AZ44*Z$7/366)*($G44+Y44)+((AZ44-$H44)*Z$7/366)*(Z$6-X$6-$G44-Y44),0)+IF($F44="N",CZ44*Z$7/366*(Z$6-X$6-CY44),0)),2)</f>
        <v>0</v>
      </c>
      <c r="AA44" s="36"/>
      <c r="AB44" s="42">
        <f>ROUND(IF(DB44&lt;0,IF(OR(-DB44&lt;$H44,DA44&lt;$G44),(BB44*AB$7/366)*DA44,(+BB44*AB$7/366)*($G44+AA44)+((BB44-$H44)*AB$7/366)*(DA44-$G44-AA44)),IF(BB44&gt;0,+(BB44*AB$7/366)*($G44+AA44)+((BB44-$H44)*AB$7/366)*(AB$6-Z$6-$G44-AA44),0)+IF($F44="N",DB44*AB$7/366*(AB$6-Z$6-DA44),0)),2)</f>
        <v>0</v>
      </c>
      <c r="AC44" s="36"/>
      <c r="AD44" s="42">
        <f>ROUND(IF(DD44&lt;0,IF(OR(-DD44&lt;$H44,DC44&lt;$G44),(BD44*AD$7/366)*DC44,(+BD44*AD$7/366)*($G44+AC44)+((BD44-$H44)*AD$7/366)*(DC44-$G44-AC44)),IF(BD44&gt;0,+(BD44*AD$7/366)*($G44+AC44)+((BD44-$H44)*AD$7/366)*(AD$6-AB$6-$G44-AC44),0)+IF($F44="N",DD44*AD$7/366*(AD$6-AB$6-DC44),0)),2)</f>
        <v>0</v>
      </c>
      <c r="AE44" s="36"/>
      <c r="AF44" s="42">
        <f>ROUND(IF(DF44&lt;0,IF(OR(-DF44&lt;$H44,DE44&lt;$G44),(BF44*AF$7/366)*DE44,(+BF44*AF$7/366)*($G44+AE44)+((BF44-$H44)*AF$7/366)*(DE44-$G44-AE44)),IF(BF44&gt;0,+(BF44*AF$7/366)*($G44+AE44)+((BF44-$H44)*AF$7/366)*(AF$6-AD$6-$G44-AE44),0)+IF($F44="N",DF44*AF$7/366*(AF$6-AD$6-DE44),0)),2)</f>
        <v>0</v>
      </c>
      <c r="AG44" s="63">
        <f>SUM(J44:AF44)</f>
        <v>0</v>
      </c>
      <c r="AH44" s="68">
        <f>+BH44</f>
        <v>0</v>
      </c>
      <c r="AI44" s="42"/>
      <c r="AJ44" s="37">
        <f>+AH41</f>
        <v>0</v>
      </c>
      <c r="AK44" s="37"/>
      <c r="AL44" s="37">
        <f>ROUND(IF(AJ44&gt;0,ROUND(+AJ44-$H44+J44,2),0)+IF($F44="N",+CJ44)+IF(CJ44&lt;0,IF(AJ44&lt;$H44,+CJ44+$H44,+CJ44))+IF($F44="N",IF(AJ44=0,J44,0)),2)</f>
        <v>0</v>
      </c>
      <c r="AM44" s="42"/>
      <c r="AN44" s="37">
        <f>ROUND(IF(AL44&gt;0,ROUND(+AL44-$H44+L44,2),0)+IF($F44="N",+CL44)+IF(CL44&lt;0,IF(AL44&lt;$H44,+CL44+$H44,+CL44))+IF($F44="N",IF(AL44=0,L44,0)),2)+IF(AND(AL44&gt;0,+AL44-$H44+L44&lt;0),-(AL44-$H44+L44),0)</f>
        <v>0</v>
      </c>
      <c r="AO44" s="42"/>
      <c r="AP44" s="37">
        <f>ROUND(IF(AN44&gt;0,ROUND(+AN44-$H44+N44,2),0)+IF($F44="N",+CN44)+IF(CN44&lt;0,IF(AN44&lt;$H44,+CN44+$H44,+CN44))+IF($F44="N",IF(AN44=0,N44,0)),2)+IF(AND(AN44&gt;0,+AN44-$H44+N44&lt;0),-(AN44-$H44+N44),0)</f>
        <v>0</v>
      </c>
      <c r="AQ44" s="42"/>
      <c r="AR44" s="37">
        <f>ROUND(IF(AP44&gt;0,ROUND(+AP44-$H44+P44,2),0)+IF($F44="N",+CP44)+IF(CP44&lt;0,IF(AP44&lt;$H44,+CP44+$H44,+CP44))+IF($F44="N",IF(AP44=0,P44,0)),2)+IF(AND(AP44&gt;0,+AP44-$H44+P44&lt;0),-(AP44-$H44+P44),0)</f>
        <v>0</v>
      </c>
      <c r="AS44" s="42"/>
      <c r="AT44" s="37">
        <f>ROUND(IF(AR44&gt;0,ROUND(+AR44-$H44+R44,2),0)+IF($F44="N",+CR44)+IF(CR44&lt;0,IF(AR44&lt;$H44,+CR44+$H44,+CR44))+IF($F44="N",IF(AR44=0,R44,0)),2)+IF(AND(AR44&gt;0,+AR44-$H44+R44&lt;0),-(AR44-$H44+R44),0)</f>
        <v>0</v>
      </c>
      <c r="AU44" s="42"/>
      <c r="AV44" s="37">
        <f>ROUND(IF(AT44&gt;0,ROUND(+AT44-$H44+T44,2),0)+IF($F44="N",+CT44)+IF(CT44&lt;0,IF(AT44&lt;$H44,+CT44+$H44,+CT44))+IF($F44="N",IF(AT44=0,T44,0)),2)+IF(AND(AT44&gt;0,+AT44-$H44+T44&lt;0),-(AT44-$H44+T44),0)</f>
        <v>0</v>
      </c>
      <c r="AW44" s="42"/>
      <c r="AX44" s="37">
        <f>ROUND(IF(AV44&gt;0,ROUND(+AV44-$H44+V44,2),0)+IF($F44="N",+CV44)+IF(CV44&lt;0,IF(AV44&lt;$H44,+CV44+$H44,+CV44))+IF($F44="N",IF(AV44=0,V44,0)),2)+IF(AND(AV44&gt;0,+AV44-$H44+V44&lt;0),-(AV44-$H44+V44),0)</f>
        <v>0</v>
      </c>
      <c r="AY44" s="42"/>
      <c r="AZ44" s="37">
        <f>ROUND(IF(AX44&gt;0,ROUND(+AX44-$H44+X44,2),0)+IF($F44="N",+CX44)+IF(CX44&lt;0,IF(AX44&lt;$H44,+CX44+$H44,+CX44))+IF($F44="N",IF(AX44=0,X44,0)),2)+IF(AND(AX44&gt;0,+AX44-$H44+X44&lt;0),-(AX44-$H44+X44),0)</f>
        <v>0</v>
      </c>
      <c r="BA44" s="42"/>
      <c r="BB44" s="37">
        <f>ROUND(IF(AZ44&gt;0,ROUND(+AZ44-$H44+Z44,2),0)+IF($F44="N",+CZ44)+IF(CZ44&lt;0,IF(AZ44&lt;$H44,+CZ44+$H44,+CZ44))+IF($F44="N",IF(AZ44=0,Z44,0)),2)+IF(AND(AZ44&gt;0,+AZ44-$H44+Z44&lt;0),-(AZ44-$H44+Z44),0)</f>
        <v>0</v>
      </c>
      <c r="BC44" s="42"/>
      <c r="BD44" s="37">
        <f>ROUND(IF(BB44&gt;0,ROUND(+BB44-$H44+AB44,2),0)+IF($F44="N",+DB44)+IF(DB44&lt;0,IF(BB44&lt;$H44,+DB44+$H44,+DB44))+IF($F44="N",IF(BB44=0,AB44,0)),2)+IF(AND(BB44&gt;0,+BB44-$H44+AB44&lt;0),-(BB44-$H44+AB44),0)</f>
        <v>0</v>
      </c>
      <c r="BE44" s="42"/>
      <c r="BF44" s="37">
        <f>ROUND(IF(BD44&gt;0,ROUND(+BD44-$H44+AD44,2),0)+IF($F44="N",+DD44)+IF(DD44&lt;0,IF(BD44&lt;$H44,+DD44+$H44,+DD44))+IF($F44="N",IF(BD44=0,AD44,0)),2)+IF(AND(BD44&gt;0,+BD44-$H44+AD44&lt;0),-(BD44-$H44+AD44),0)</f>
        <v>0</v>
      </c>
      <c r="BG44" s="42"/>
      <c r="BH44" s="37">
        <f>ROUND(IF(BF44&gt;0,ROUND(+BF44-$H44+AF44,2),0)+IF($F44="N",+DF44)+IF(DF44&lt;0,IF(BF44&lt;$H44,+DF44+$H44,+DF44))+IF($F44="N",IF(BF44=0,AF44,0)),2)+IF(AND(BF44&gt;0,+BF44-$H44+AF44&lt;0),-(BF44-$H44+AF44),0)</f>
        <v>0</v>
      </c>
      <c r="BI44" s="69">
        <f>+BH44</f>
        <v>0</v>
      </c>
      <c r="BK44" s="42">
        <f>+AJ44-AL44</f>
        <v>0</v>
      </c>
      <c r="BL44" s="42"/>
      <c r="BM44" s="42">
        <f>+AL44-AN44</f>
        <v>0</v>
      </c>
      <c r="BN44" s="42"/>
      <c r="BO44" s="42">
        <f>+AN44-AP44</f>
        <v>0</v>
      </c>
      <c r="BP44" s="42"/>
      <c r="BQ44" s="42">
        <f>+AP44-AR44</f>
        <v>0</v>
      </c>
      <c r="BR44" s="42"/>
      <c r="BS44" s="42">
        <f>+AR44-AT44</f>
        <v>0</v>
      </c>
      <c r="BT44" s="42"/>
      <c r="BU44" s="42">
        <f>+AT44-AV44</f>
        <v>0</v>
      </c>
      <c r="BV44" s="42"/>
      <c r="BW44" s="42">
        <f>+AV44-AX44</f>
        <v>0</v>
      </c>
      <c r="BX44" s="42"/>
      <c r="BY44" s="42">
        <f>+AX44-AZ44</f>
        <v>0</v>
      </c>
      <c r="BZ44" s="42"/>
      <c r="CA44" s="42">
        <f>+AZ44-BB44</f>
        <v>0</v>
      </c>
      <c r="CB44" s="42"/>
      <c r="CC44" s="42">
        <f>+BB44-BD44</f>
        <v>0</v>
      </c>
      <c r="CD44" s="42"/>
      <c r="CE44" s="42">
        <f>+BD44-BF44</f>
        <v>0</v>
      </c>
      <c r="CF44" s="42"/>
      <c r="CG44" s="42">
        <f>+BF44-BH44</f>
        <v>0</v>
      </c>
      <c r="CI44" s="37">
        <v>1</v>
      </c>
      <c r="CJ44" s="37">
        <v>0</v>
      </c>
      <c r="CK44" s="37"/>
      <c r="CL44" s="37"/>
      <c r="CM44" s="37"/>
      <c r="CN44" s="37"/>
      <c r="CO44" s="37"/>
      <c r="CP44" s="37"/>
      <c r="CQ44" s="37"/>
      <c r="CR44" s="37"/>
      <c r="CS44" s="37"/>
      <c r="CT44" s="37"/>
      <c r="CU44" s="37"/>
      <c r="CV44" s="37"/>
      <c r="CW44" s="37"/>
      <c r="CX44" s="37"/>
      <c r="CY44" s="37"/>
      <c r="CZ44" s="37"/>
      <c r="DA44" s="37"/>
      <c r="DB44" s="37"/>
      <c r="DC44" s="37"/>
      <c r="DD44" s="37"/>
      <c r="DE44" s="37"/>
      <c r="DF44" s="37"/>
    </row>
    <row r="45" spans="1:110" hidden="1">
      <c r="G45" s="35" t="s">
        <v>39</v>
      </c>
      <c r="H45" s="50">
        <f>+AF42</f>
        <v>50402</v>
      </c>
      <c r="I45" s="51">
        <v>40908</v>
      </c>
      <c r="J45" s="52">
        <f>+J42+365</f>
        <v>50433</v>
      </c>
      <c r="L45" s="52">
        <f>+L42+365</f>
        <v>50461</v>
      </c>
      <c r="N45" s="52">
        <f>+N42+365</f>
        <v>50492</v>
      </c>
      <c r="P45" s="52">
        <f>+P42+365</f>
        <v>50522</v>
      </c>
      <c r="R45" s="52">
        <f>+R42+365</f>
        <v>50553</v>
      </c>
      <c r="T45" s="52">
        <f>+T42+365</f>
        <v>50583</v>
      </c>
      <c r="V45" s="52">
        <f>+V42+365</f>
        <v>50614</v>
      </c>
      <c r="X45" s="52">
        <f>+X42+365</f>
        <v>50645</v>
      </c>
      <c r="Z45" s="52">
        <f>+Z42+365</f>
        <v>50675</v>
      </c>
      <c r="AB45" s="52">
        <f>+AB42+365</f>
        <v>50706</v>
      </c>
      <c r="AD45" s="52">
        <f>+AD42+365</f>
        <v>50736</v>
      </c>
      <c r="AF45" s="52">
        <f>+AF42+365</f>
        <v>50767</v>
      </c>
      <c r="AG45" s="61" t="s">
        <v>24</v>
      </c>
      <c r="AH45" s="66" t="s">
        <v>12</v>
      </c>
      <c r="AI45" s="52"/>
      <c r="AJ45" s="53">
        <f>+H42</f>
        <v>50037</v>
      </c>
      <c r="AK45" s="53"/>
      <c r="AL45" s="52">
        <f>+AL42+365</f>
        <v>50433</v>
      </c>
      <c r="AN45" s="52">
        <f>+AN42+365</f>
        <v>50461</v>
      </c>
      <c r="AP45" s="52">
        <f>+AP42+365</f>
        <v>50492</v>
      </c>
      <c r="AR45" s="52">
        <f>+AR42+365</f>
        <v>50522</v>
      </c>
      <c r="AT45" s="52">
        <f>+AT42+365</f>
        <v>50553</v>
      </c>
      <c r="AV45" s="52">
        <f>+AV42+365</f>
        <v>50583</v>
      </c>
      <c r="AX45" s="52">
        <f>+AX42+365</f>
        <v>50614</v>
      </c>
      <c r="AZ45" s="52">
        <f>+AZ42+365</f>
        <v>50645</v>
      </c>
      <c r="BB45" s="52">
        <f>+BB42+365</f>
        <v>50675</v>
      </c>
      <c r="BD45" s="52">
        <f>+BD42+365</f>
        <v>50706</v>
      </c>
      <c r="BF45" s="52">
        <f>+BF42+365</f>
        <v>50736</v>
      </c>
      <c r="BH45" s="52">
        <f>+BH42+365</f>
        <v>50767</v>
      </c>
      <c r="BI45" s="69" t="s">
        <v>40</v>
      </c>
      <c r="BJ45" s="53"/>
      <c r="BK45" s="52">
        <f>+BK42+365</f>
        <v>50433</v>
      </c>
      <c r="BM45" s="52">
        <f>+BM42+365</f>
        <v>50461</v>
      </c>
      <c r="BO45" s="52">
        <f>+BO42+365</f>
        <v>50492</v>
      </c>
      <c r="BQ45" s="52">
        <f>+BQ42+365</f>
        <v>50522</v>
      </c>
      <c r="BS45" s="52">
        <f>+BS42+365</f>
        <v>50553</v>
      </c>
      <c r="BU45" s="52">
        <f>+BU42+365</f>
        <v>50583</v>
      </c>
      <c r="BW45" s="52">
        <f>+BW42+365</f>
        <v>50614</v>
      </c>
      <c r="BY45" s="52">
        <f>+BY42+365</f>
        <v>50645</v>
      </c>
      <c r="CA45" s="52">
        <f>+CA42+365</f>
        <v>50675</v>
      </c>
      <c r="CC45" s="52">
        <f>+CC42+365</f>
        <v>50706</v>
      </c>
      <c r="CE45" s="52">
        <f>+CE42+365</f>
        <v>50736</v>
      </c>
      <c r="CG45" s="52">
        <f>+CG42+365</f>
        <v>50767</v>
      </c>
      <c r="CH45" s="52"/>
      <c r="CI45" s="52"/>
      <c r="CJ45" s="52">
        <f>+CJ42+365</f>
        <v>50433</v>
      </c>
      <c r="CL45" s="52"/>
      <c r="CM45" s="31"/>
      <c r="CN45" s="52"/>
      <c r="CP45" s="52"/>
      <c r="CR45" s="52"/>
      <c r="CT45" s="52"/>
      <c r="CV45" s="52"/>
      <c r="CX45" s="52"/>
      <c r="CZ45" s="52"/>
      <c r="DB45" s="52"/>
      <c r="DD45" s="52"/>
      <c r="DF45" s="52"/>
    </row>
    <row r="46" spans="1:110" ht="22.5" hidden="1">
      <c r="G46" s="35" t="s">
        <v>39</v>
      </c>
      <c r="H46" s="55" t="s">
        <v>41</v>
      </c>
      <c r="I46" s="36"/>
      <c r="J46" s="56">
        <f>$D$1</f>
        <v>6.6000000000000003E-2</v>
      </c>
      <c r="K46" s="57"/>
      <c r="L46" s="56">
        <f>$D$1</f>
        <v>6.6000000000000003E-2</v>
      </c>
      <c r="M46" s="57"/>
      <c r="N46" s="56">
        <f>$D$1</f>
        <v>6.6000000000000003E-2</v>
      </c>
      <c r="O46" s="57"/>
      <c r="P46" s="56">
        <f>$D$1</f>
        <v>6.6000000000000003E-2</v>
      </c>
      <c r="Q46" s="57"/>
      <c r="R46" s="56">
        <f>$D$1</f>
        <v>6.6000000000000003E-2</v>
      </c>
      <c r="S46" s="57"/>
      <c r="T46" s="56">
        <f>$D$1</f>
        <v>6.6000000000000003E-2</v>
      </c>
      <c r="U46" s="57"/>
      <c r="V46" s="56">
        <f>$D$1</f>
        <v>6.6000000000000003E-2</v>
      </c>
      <c r="W46" s="57"/>
      <c r="X46" s="56">
        <f>$D$1</f>
        <v>6.6000000000000003E-2</v>
      </c>
      <c r="Y46" s="57"/>
      <c r="Z46" s="56">
        <f>$D$1</f>
        <v>6.6000000000000003E-2</v>
      </c>
      <c r="AA46" s="57"/>
      <c r="AB46" s="56">
        <f>$D$1</f>
        <v>6.6000000000000003E-2</v>
      </c>
      <c r="AC46" s="57"/>
      <c r="AD46" s="56">
        <f>$D$1</f>
        <v>6.6000000000000003E-2</v>
      </c>
      <c r="AE46" s="57"/>
      <c r="AF46" s="56">
        <f>$D$1</f>
        <v>6.6000000000000003E-2</v>
      </c>
      <c r="AG46" s="62" t="s">
        <v>14</v>
      </c>
      <c r="AH46" s="67" t="s">
        <v>42</v>
      </c>
      <c r="AI46" s="58"/>
      <c r="AJ46" s="46" t="s">
        <v>33</v>
      </c>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69"/>
      <c r="CJ46" s="52"/>
      <c r="CL46" s="52"/>
      <c r="CN46" s="52"/>
      <c r="CO46" s="52"/>
      <c r="CP46" s="52"/>
      <c r="CQ46" s="52"/>
      <c r="CR46" s="52"/>
      <c r="CS46" s="52"/>
      <c r="CT46" s="52"/>
      <c r="CU46" s="52"/>
      <c r="CV46" s="52"/>
      <c r="CX46" s="52"/>
      <c r="CZ46" s="52"/>
      <c r="DB46" s="52"/>
      <c r="DD46" s="52"/>
      <c r="DF46" s="52"/>
    </row>
    <row r="47" spans="1:110">
      <c r="A47" s="31">
        <v>14</v>
      </c>
      <c r="B47" s="42">
        <f>+AG47</f>
        <v>0</v>
      </c>
      <c r="C47" s="42">
        <f>+BH47</f>
        <v>0</v>
      </c>
      <c r="F47" s="31" t="s">
        <v>43</v>
      </c>
      <c r="G47" s="31">
        <v>1</v>
      </c>
      <c r="H47" s="37">
        <f>+$D$4</f>
        <v>0</v>
      </c>
      <c r="I47" s="36"/>
      <c r="J47" s="42">
        <f>ROUND(IF(CJ47&lt;0,IF(OR(-CJ47&lt;$H47,CI47&lt;$G47),(AJ47*J$7/366)*CI47,(+AJ47*J$7/366)*($G47+I47)+((AJ47-$H47)*J$7/366)*(CI47-$G47-I47)),IF(AJ47&gt;0,+(AJ47*J$7/366)*($G47+I47)+((AJ47-$H47)*J$7/366)*(J$6-H$6-$G47-I47),0)+IF($F47="N",CJ47*J$7/366*(J$6-H$6-CI47),0)),2)</f>
        <v>0</v>
      </c>
      <c r="K47" s="36"/>
      <c r="L47" s="42">
        <f>ROUND(IF(CL47&lt;0,IF(OR(-CL47&lt;$H47,CK47&lt;$G47),(AL47*L$7/366)*CK47,(+AL47*L$7/366)*($G47+K47)+((AL47-$H47)*L$7/366)*(CK47-$G47-K47)),IF(AL47&gt;0,+(AL47*L$7/366)*($G47+K47)+((AL47-$H47)*L$7/366)*(L$6-J$6-$G47-K47),0)+IF($F47="N",CL47*L$7/366*(L$6-J$6-CK47),0)),2)</f>
        <v>0</v>
      </c>
      <c r="M47" s="36"/>
      <c r="N47" s="42">
        <f>ROUND(IF(CN47&lt;0,IF(OR(-CN47&lt;$H47,CM47&lt;$G47),(AN47*N$7/366)*CM47,(+AN47*N$7/366)*($G47+M47)+((AN47-$H47)*N$7/366)*(CM47-$G47-M47)),IF(AN47&gt;0,+(AN47*N$7/366)*($G47+M47)+((AN47-$H47)*N$7/366)*(N$6-L$6-$G47-M47),0)+IF($F47="N",CN47*N$7/366*(N$6-L$6-CM47),0)),2)</f>
        <v>0</v>
      </c>
      <c r="O47" s="36"/>
      <c r="P47" s="42">
        <f>ROUND(IF(CP47&lt;0,IF(OR(-CP47&lt;$H47,CO47&lt;$G47),(AP47*P$7/366)*CO47,(+AP47*P$7/366)*($G47+O47)+((AP47-$H47)*P$7/366)*(CO47-$G47-O47)),IF(AP47&gt;0,+(AP47*P$7/366)*($G47+O47)+((AP47-$H47)*P$7/366)*(P$6-N$6-$G47-O47),0)+IF($F47="N",CP47*P$7/366*(P$6-N$6-CO47),0)),2)</f>
        <v>0</v>
      </c>
      <c r="Q47" s="36"/>
      <c r="R47" s="42">
        <f>ROUND(IF(CR47&lt;0,IF(OR(-CR47&lt;$H47,CQ47&lt;$G47),(AR47*R$7/366)*CQ47,(+AR47*R$7/366)*($G47+Q47)+((AR47-$H47)*R$7/366)*(CQ47-$G47-Q47)),IF(AR47&gt;0,+(AR47*R$7/366)*($G47+Q47)+((AR47-$H47)*R$7/366)*(R$6-P$6-$G47-Q47),0)+IF($F47="N",CR47*R$7/366*(R$6-P$6-CQ47),0)),2)</f>
        <v>0</v>
      </c>
      <c r="S47" s="36"/>
      <c r="T47" s="42">
        <f>ROUND(IF(CT47&lt;0,IF(OR(-CT47&lt;$H47,CS47&lt;$G47),(AT47*T$7/366)*CS47,(+AT47*T$7/366)*($G47+S47)+((AT47-$H47)*T$7/366)*(CS47-$G47-S47)),IF(AT47&gt;0,+(AT47*T$7/366)*($G47+S47)+((AT47-$H47)*T$7/366)*(T$6-R$6-$G47-S47),0)+IF($F47="N",CT47*T$7/366*(T$6-R$6-CS47),0)),2)</f>
        <v>0</v>
      </c>
      <c r="U47" s="36"/>
      <c r="V47" s="42">
        <f>ROUND(IF(CV47&lt;0,IF(OR(-CV47&lt;$H47,CU47&lt;$G47),(AV47*V$7/366)*CU47,(+AV47*V$7/366)*($G47+U47)+((AV47-$H47)*V$7/366)*(CU47-$G47-U47)),IF(AV47&gt;0,+(AV47*V$7/366)*($G47+U47)+((AV47-$H47)*V$7/366)*(V$6-T$6-$G47-U47),0)+IF($F47="N",CV47*V$7/366*(V$6-T$6-CU47),0)),2)</f>
        <v>0</v>
      </c>
      <c r="W47" s="36"/>
      <c r="X47" s="42">
        <f>ROUND(IF(CX47&lt;0,IF(OR(-CX47&lt;$H47,CW47&lt;$G47),(AX47*X$7/366)*CW47,(+AX47*X$7/366)*($G47+W47)+((AX47-$H47)*X$7/366)*(CW47-$G47-W47)),IF(AX47&gt;0,+(AX47*X$7/366)*($G47+W47)+((AX47-$H47)*X$7/366)*(X$6-V$6-$G47-W47),0)+IF($F47="N",CX47*X$7/366*(X$6-V$6-CW47),0)),2)</f>
        <v>0</v>
      </c>
      <c r="Y47" s="36"/>
      <c r="Z47" s="42">
        <f>ROUND(IF(CZ47&lt;0,IF(OR(-CZ47&lt;$H47,CY47&lt;$G47),(AZ47*Z$7/366)*CY47,(+AZ47*Z$7/366)*($G47+Y47)+((AZ47-$H47)*Z$7/366)*(CY47-$G47-Y47)),IF(AZ47&gt;0,+(AZ47*Z$7/366)*($G47+Y47)+((AZ47-$H47)*Z$7/366)*(Z$6-X$6-$G47-Y47),0)+IF($F47="N",CZ47*Z$7/366*(Z$6-X$6-CY47),0)),2)</f>
        <v>0</v>
      </c>
      <c r="AA47" s="36"/>
      <c r="AB47" s="42">
        <f>ROUND(IF(DB47&lt;0,IF(OR(-DB47&lt;$H47,DA47&lt;$G47),(BB47*AB$7/366)*DA47,(+BB47*AB$7/366)*($G47+AA47)+((BB47-$H47)*AB$7/366)*(DA47-$G47-AA47)),IF(BB47&gt;0,+(BB47*AB$7/366)*($G47+AA47)+((BB47-$H47)*AB$7/366)*(AB$6-Z$6-$G47-AA47),0)+IF($F47="N",DB47*AB$7/366*(AB$6-Z$6-DA47),0)),2)</f>
        <v>0</v>
      </c>
      <c r="AC47" s="36"/>
      <c r="AD47" s="42">
        <f>ROUND(IF(DD47&lt;0,IF(OR(-DD47&lt;$H47,DC47&lt;$G47),(BD47*AD$7/366)*DC47,(+BD47*AD$7/366)*($G47+AC47)+((BD47-$H47)*AD$7/366)*(DC47-$G47-AC47)),IF(BD47&gt;0,+(BD47*AD$7/366)*($G47+AC47)+((BD47-$H47)*AD$7/366)*(AD$6-AB$6-$G47-AC47),0)+IF($F47="N",DD47*AD$7/366*(AD$6-AB$6-DC47),0)),2)</f>
        <v>0</v>
      </c>
      <c r="AE47" s="36"/>
      <c r="AF47" s="42">
        <f>ROUND(IF(DF47&lt;0,IF(OR(-DF47&lt;$H47,DE47&lt;$G47),(BF47*AF$7/366)*DE47,(+BF47*AF$7/366)*($G47+AE47)+((BF47-$H47)*AF$7/366)*(DE47-$G47-AE47)),IF(BF47&gt;0,+(BF47*AF$7/366)*($G47+AE47)+((BF47-$H47)*AF$7/366)*(AF$6-AD$6-$G47-AE47),0)+IF($F47="N",DF47*AF$7/366*(AF$6-AD$6-DE47),0)),2)</f>
        <v>0</v>
      </c>
      <c r="AG47" s="63">
        <f>SUM(J47:AF47)</f>
        <v>0</v>
      </c>
      <c r="AH47" s="68">
        <f>+BH47</f>
        <v>0</v>
      </c>
      <c r="AI47" s="42"/>
      <c r="AJ47" s="37">
        <f>+AH44</f>
        <v>0</v>
      </c>
      <c r="AK47" s="37"/>
      <c r="AL47" s="37">
        <f>ROUND(IF(AJ47&gt;0,ROUND(+AJ47-$H47+J47,2),0)+IF($F47="N",+CJ47)+IF(CJ47&lt;0,IF(AJ47&lt;$H47,+CJ47+$H47,+CJ47))+IF($F47="N",IF(AJ47=0,J47,0)),2)</f>
        <v>0</v>
      </c>
      <c r="AM47" s="42"/>
      <c r="AN47" s="37">
        <f>ROUND(IF(AL47&gt;0,ROUND(+AL47-$H47+L47,2),0)+IF($F47="N",+CL47)+IF(CL47&lt;0,IF(AL47&lt;$H47,+CL47+$H47,+CL47))+IF($F47="N",IF(AL47=0,L47,0)),2)+IF(AND(AL47&gt;0,+AL47-$H47+L47&lt;0),-(AL47-$H47+L47),0)</f>
        <v>0</v>
      </c>
      <c r="AO47" s="42"/>
      <c r="AP47" s="37">
        <f>ROUND(IF(AN47&gt;0,ROUND(+AN47-$H47+N47,2),0)+IF($F47="N",+CN47)+IF(CN47&lt;0,IF(AN47&lt;$H47,+CN47+$H47,+CN47))+IF($F47="N",IF(AN47=0,N47,0)),2)+IF(AND(AN47&gt;0,+AN47-$H47+N47&lt;0),-(AN47-$H47+N47),0)</f>
        <v>0</v>
      </c>
      <c r="AQ47" s="42"/>
      <c r="AR47" s="37">
        <f>ROUND(IF(AP47&gt;0,ROUND(+AP47-$H47+P47,2),0)+IF($F47="N",+CP47)+IF(CP47&lt;0,IF(AP47&lt;$H47,+CP47+$H47,+CP47))+IF($F47="N",IF(AP47=0,P47,0)),2)+IF(AND(AP47&gt;0,+AP47-$H47+P47&lt;0),-(AP47-$H47+P47),0)</f>
        <v>0</v>
      </c>
      <c r="AS47" s="42"/>
      <c r="AT47" s="37">
        <f>ROUND(IF(AR47&gt;0,ROUND(+AR47-$H47+R47,2),0)+IF($F47="N",+CR47)+IF(CR47&lt;0,IF(AR47&lt;$H47,+CR47+$H47,+CR47))+IF($F47="N",IF(AR47=0,R47,0)),2)+IF(AND(AR47&gt;0,+AR47-$H47+R47&lt;0),-(AR47-$H47+R47),0)</f>
        <v>0</v>
      </c>
      <c r="AU47" s="42"/>
      <c r="AV47" s="37">
        <f>ROUND(IF(AT47&gt;0,ROUND(+AT47-$H47+T47,2),0)+IF($F47="N",+CT47)+IF(CT47&lt;0,IF(AT47&lt;$H47,+CT47+$H47,+CT47))+IF($F47="N",IF(AT47=0,T47,0)),2)+IF(AND(AT47&gt;0,+AT47-$H47+T47&lt;0),-(AT47-$H47+T47),0)</f>
        <v>0</v>
      </c>
      <c r="AW47" s="42"/>
      <c r="AX47" s="37">
        <f>ROUND(IF(AV47&gt;0,ROUND(+AV47-$H47+V47,2),0)+IF($F47="N",+CV47)+IF(CV47&lt;0,IF(AV47&lt;$H47,+CV47+$H47,+CV47))+IF($F47="N",IF(AV47=0,V47,0)),2)+IF(AND(AV47&gt;0,+AV47-$H47+V47&lt;0),-(AV47-$H47+V47),0)</f>
        <v>0</v>
      </c>
      <c r="AY47" s="42"/>
      <c r="AZ47" s="37">
        <f>ROUND(IF(AX47&gt;0,ROUND(+AX47-$H47+X47,2),0)+IF($F47="N",+CX47)+IF(CX47&lt;0,IF(AX47&lt;$H47,+CX47+$H47,+CX47))+IF($F47="N",IF(AX47=0,X47,0)),2)+IF(AND(AX47&gt;0,+AX47-$H47+X47&lt;0),-(AX47-$H47+X47),0)</f>
        <v>0</v>
      </c>
      <c r="BA47" s="42"/>
      <c r="BB47" s="37">
        <f>ROUND(IF(AZ47&gt;0,ROUND(+AZ47-$H47+Z47,2),0)+IF($F47="N",+CZ47)+IF(CZ47&lt;0,IF(AZ47&lt;$H47,+CZ47+$H47,+CZ47))+IF($F47="N",IF(AZ47=0,Z47,0)),2)+IF(AND(AZ47&gt;0,+AZ47-$H47+Z47&lt;0),-(AZ47-$H47+Z47),0)</f>
        <v>0</v>
      </c>
      <c r="BC47" s="42"/>
      <c r="BD47" s="37">
        <f>ROUND(IF(BB47&gt;0,ROUND(+BB47-$H47+AB47,2),0)+IF($F47="N",+DB47)+IF(DB47&lt;0,IF(BB47&lt;$H47,+DB47+$H47,+DB47))+IF($F47="N",IF(BB47=0,AB47,0)),2)+IF(AND(BB47&gt;0,+BB47-$H47+AB47&lt;0),-(BB47-$H47+AB47),0)</f>
        <v>0</v>
      </c>
      <c r="BE47" s="42"/>
      <c r="BF47" s="37">
        <f>ROUND(IF(BD47&gt;0,ROUND(+BD47-$H47+AD47,2),0)+IF($F47="N",+DD47)+IF(DD47&lt;0,IF(BD47&lt;$H47,+DD47+$H47,+DD47))+IF($F47="N",IF(BD47=0,AD47,0)),2)+IF(AND(BD47&gt;0,+BD47-$H47+AD47&lt;0),-(BD47-$H47+AD47),0)</f>
        <v>0</v>
      </c>
      <c r="BG47" s="42"/>
      <c r="BH47" s="37">
        <f>ROUND(IF(BF47&gt;0,ROUND(+BF47-$H47+AF47,2),0)+IF($F47="N",+DF47)+IF(DF47&lt;0,IF(BF47&lt;$H47,+DF47+$H47,+DF47))+IF($F47="N",IF(BF47=0,AF47,0)),2)+IF(AND(BF47&gt;0,+BF47-$H47+AF47&lt;0),-(BF47-$H47+AF47),0)</f>
        <v>0</v>
      </c>
      <c r="BI47" s="69">
        <f>+BH47</f>
        <v>0</v>
      </c>
      <c r="BK47" s="42">
        <f>+AJ47-AL47</f>
        <v>0</v>
      </c>
      <c r="BL47" s="42"/>
      <c r="BM47" s="42">
        <f>+AL47-AN47</f>
        <v>0</v>
      </c>
      <c r="BN47" s="42"/>
      <c r="BO47" s="42">
        <f>+AN47-AP47</f>
        <v>0</v>
      </c>
      <c r="BP47" s="42"/>
      <c r="BQ47" s="42">
        <f>+AP47-AR47</f>
        <v>0</v>
      </c>
      <c r="BR47" s="42"/>
      <c r="BS47" s="42">
        <f>+AR47-AT47</f>
        <v>0</v>
      </c>
      <c r="BT47" s="42"/>
      <c r="BU47" s="42">
        <f>+AT47-AV47</f>
        <v>0</v>
      </c>
      <c r="BV47" s="42"/>
      <c r="BW47" s="42">
        <f>+AV47-AX47</f>
        <v>0</v>
      </c>
      <c r="BX47" s="42"/>
      <c r="BY47" s="42">
        <f>+AX47-AZ47</f>
        <v>0</v>
      </c>
      <c r="BZ47" s="42"/>
      <c r="CA47" s="42">
        <f>+AZ47-BB47</f>
        <v>0</v>
      </c>
      <c r="CB47" s="42"/>
      <c r="CC47" s="42">
        <f>+BB47-BD47</f>
        <v>0</v>
      </c>
      <c r="CD47" s="42"/>
      <c r="CE47" s="42">
        <f>+BD47-BF47</f>
        <v>0</v>
      </c>
      <c r="CF47" s="42"/>
      <c r="CG47" s="42">
        <f>+BF47-BH47</f>
        <v>0</v>
      </c>
      <c r="CI47" s="37">
        <v>1</v>
      </c>
      <c r="CJ47" s="37">
        <v>0</v>
      </c>
      <c r="CK47" s="37"/>
      <c r="CL47" s="37"/>
      <c r="CM47" s="37"/>
      <c r="CN47" s="37"/>
      <c r="CO47" s="37"/>
      <c r="CP47" s="37"/>
      <c r="CQ47" s="37"/>
      <c r="CR47" s="37"/>
      <c r="CS47" s="37"/>
      <c r="CT47" s="37"/>
      <c r="CU47" s="37"/>
      <c r="CV47" s="37"/>
      <c r="CW47" s="37"/>
      <c r="CX47" s="37"/>
      <c r="CY47" s="37"/>
      <c r="CZ47" s="37"/>
      <c r="DA47" s="37"/>
      <c r="DB47" s="37"/>
      <c r="DC47" s="37"/>
      <c r="DD47" s="37"/>
      <c r="DE47" s="37"/>
      <c r="DF47" s="37"/>
    </row>
    <row r="48" spans="1:110" hidden="1">
      <c r="G48" s="35" t="s">
        <v>39</v>
      </c>
      <c r="H48" s="50">
        <f>+AF45</f>
        <v>50767</v>
      </c>
      <c r="I48" s="51">
        <v>40908</v>
      </c>
      <c r="J48" s="52">
        <f>+J45+365</f>
        <v>50798</v>
      </c>
      <c r="L48" s="52">
        <f>+L45+365</f>
        <v>50826</v>
      </c>
      <c r="N48" s="52">
        <f>+N45+365</f>
        <v>50857</v>
      </c>
      <c r="P48" s="52">
        <f>+P45+365</f>
        <v>50887</v>
      </c>
      <c r="R48" s="52">
        <f>+R45+365</f>
        <v>50918</v>
      </c>
      <c r="T48" s="52">
        <f>+T45+365</f>
        <v>50948</v>
      </c>
      <c r="V48" s="52">
        <f>+V45+365</f>
        <v>50979</v>
      </c>
      <c r="X48" s="52">
        <f>+X45+365</f>
        <v>51010</v>
      </c>
      <c r="Z48" s="52">
        <f>+Z45+365</f>
        <v>51040</v>
      </c>
      <c r="AB48" s="52">
        <f>+AB45+365</f>
        <v>51071</v>
      </c>
      <c r="AD48" s="52">
        <f>+AD45+365</f>
        <v>51101</v>
      </c>
      <c r="AF48" s="52">
        <f>+AF45+365</f>
        <v>51132</v>
      </c>
      <c r="AG48" s="61" t="s">
        <v>24</v>
      </c>
      <c r="AH48" s="66" t="s">
        <v>12</v>
      </c>
      <c r="AI48" s="52"/>
      <c r="AJ48" s="53">
        <f>+H45</f>
        <v>50402</v>
      </c>
      <c r="AK48" s="53"/>
      <c r="AL48" s="52">
        <f>+AL45+365</f>
        <v>50798</v>
      </c>
      <c r="AN48" s="52">
        <f>+AN45+365</f>
        <v>50826</v>
      </c>
      <c r="AP48" s="52">
        <f>+AP45+365</f>
        <v>50857</v>
      </c>
      <c r="AR48" s="52">
        <f>+AR45+365</f>
        <v>50887</v>
      </c>
      <c r="AT48" s="52">
        <f>+AT45+365</f>
        <v>50918</v>
      </c>
      <c r="AV48" s="52">
        <f>+AV45+365</f>
        <v>50948</v>
      </c>
      <c r="AX48" s="52">
        <f>+AX45+365</f>
        <v>50979</v>
      </c>
      <c r="AZ48" s="52">
        <f>+AZ45+365</f>
        <v>51010</v>
      </c>
      <c r="BB48" s="52">
        <f>+BB45+365</f>
        <v>51040</v>
      </c>
      <c r="BD48" s="52">
        <f>+BD45+365</f>
        <v>51071</v>
      </c>
      <c r="BF48" s="52">
        <f>+BF45+365</f>
        <v>51101</v>
      </c>
      <c r="BH48" s="52">
        <f>+BH45+365</f>
        <v>51132</v>
      </c>
      <c r="BI48" s="69" t="s">
        <v>40</v>
      </c>
      <c r="BJ48" s="53"/>
      <c r="BK48" s="52">
        <f>+BK45+365</f>
        <v>50798</v>
      </c>
      <c r="BM48" s="52">
        <f>+BM45+365</f>
        <v>50826</v>
      </c>
      <c r="BO48" s="52">
        <f>+BO45+365</f>
        <v>50857</v>
      </c>
      <c r="BQ48" s="52">
        <f>+BQ45+365</f>
        <v>50887</v>
      </c>
      <c r="BS48" s="52">
        <f>+BS45+365</f>
        <v>50918</v>
      </c>
      <c r="BU48" s="52">
        <f>+BU45+365</f>
        <v>50948</v>
      </c>
      <c r="BW48" s="52">
        <f>+BW45+365</f>
        <v>50979</v>
      </c>
      <c r="BY48" s="52">
        <f>+BY45+365</f>
        <v>51010</v>
      </c>
      <c r="CA48" s="52">
        <f>+CA45+365</f>
        <v>51040</v>
      </c>
      <c r="CC48" s="52">
        <f>+CC45+365</f>
        <v>51071</v>
      </c>
      <c r="CE48" s="52">
        <f>+CE45+365</f>
        <v>51101</v>
      </c>
      <c r="CG48" s="52">
        <f>+CG45+365</f>
        <v>51132</v>
      </c>
      <c r="CH48" s="52"/>
      <c r="CI48" s="52"/>
      <c r="CJ48" s="52">
        <f>+CJ45+365</f>
        <v>50798</v>
      </c>
      <c r="CL48" s="52"/>
      <c r="CM48" s="31"/>
      <c r="CN48" s="52"/>
      <c r="CP48" s="52"/>
      <c r="CR48" s="52"/>
      <c r="CT48" s="52"/>
      <c r="CV48" s="52"/>
      <c r="CX48" s="52"/>
      <c r="CZ48" s="52"/>
      <c r="DB48" s="52"/>
      <c r="DD48" s="52"/>
      <c r="DF48" s="52"/>
    </row>
    <row r="49" spans="1:110" ht="22.5" hidden="1">
      <c r="G49" s="35" t="s">
        <v>39</v>
      </c>
      <c r="H49" s="55" t="s">
        <v>41</v>
      </c>
      <c r="I49" s="36"/>
      <c r="J49" s="56">
        <f>$D$1</f>
        <v>6.6000000000000003E-2</v>
      </c>
      <c r="K49" s="57"/>
      <c r="L49" s="56">
        <f>$D$1</f>
        <v>6.6000000000000003E-2</v>
      </c>
      <c r="M49" s="57"/>
      <c r="N49" s="56">
        <f>$D$1</f>
        <v>6.6000000000000003E-2</v>
      </c>
      <c r="O49" s="57"/>
      <c r="P49" s="56">
        <f>$D$1</f>
        <v>6.6000000000000003E-2</v>
      </c>
      <c r="Q49" s="57"/>
      <c r="R49" s="56">
        <f>$D$1</f>
        <v>6.6000000000000003E-2</v>
      </c>
      <c r="S49" s="57"/>
      <c r="T49" s="56">
        <f>$D$1</f>
        <v>6.6000000000000003E-2</v>
      </c>
      <c r="U49" s="57"/>
      <c r="V49" s="56">
        <f>$D$1</f>
        <v>6.6000000000000003E-2</v>
      </c>
      <c r="W49" s="57"/>
      <c r="X49" s="56">
        <f>$D$1</f>
        <v>6.6000000000000003E-2</v>
      </c>
      <c r="Y49" s="57"/>
      <c r="Z49" s="56">
        <f>$D$1</f>
        <v>6.6000000000000003E-2</v>
      </c>
      <c r="AA49" s="57"/>
      <c r="AB49" s="56">
        <f>$D$1</f>
        <v>6.6000000000000003E-2</v>
      </c>
      <c r="AC49" s="57"/>
      <c r="AD49" s="56">
        <f>$D$1</f>
        <v>6.6000000000000003E-2</v>
      </c>
      <c r="AE49" s="57"/>
      <c r="AF49" s="56">
        <f>$D$1</f>
        <v>6.6000000000000003E-2</v>
      </c>
      <c r="AG49" s="62" t="s">
        <v>14</v>
      </c>
      <c r="AH49" s="67" t="s">
        <v>42</v>
      </c>
      <c r="AI49" s="58"/>
      <c r="AJ49" s="46" t="s">
        <v>33</v>
      </c>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69"/>
      <c r="CJ49" s="52"/>
      <c r="CL49" s="52"/>
      <c r="CN49" s="52"/>
      <c r="CO49" s="52"/>
      <c r="CP49" s="52"/>
      <c r="CQ49" s="52"/>
      <c r="CR49" s="52"/>
      <c r="CS49" s="52"/>
      <c r="CT49" s="52"/>
      <c r="CU49" s="52"/>
      <c r="CV49" s="52"/>
      <c r="CX49" s="52"/>
      <c r="CZ49" s="52"/>
      <c r="DB49" s="52"/>
      <c r="DD49" s="52"/>
      <c r="DF49" s="52"/>
    </row>
    <row r="50" spans="1:110">
      <c r="A50" s="31">
        <v>15</v>
      </c>
      <c r="B50" s="42">
        <f>+AG50</f>
        <v>0</v>
      </c>
      <c r="C50" s="42">
        <f>+BH50</f>
        <v>0</v>
      </c>
      <c r="F50" s="31" t="s">
        <v>43</v>
      </c>
      <c r="G50" s="31">
        <v>1</v>
      </c>
      <c r="H50" s="37">
        <f>+$D$4</f>
        <v>0</v>
      </c>
      <c r="I50" s="36"/>
      <c r="J50" s="42">
        <f>ROUND(IF(CJ50&lt;0,IF(OR(-CJ50&lt;$H50,CI50&lt;$G50),(AJ50*J$7/366)*CI50,(+AJ50*J$7/366)*($G50+I50)+((AJ50-$H50)*J$7/366)*(CI50-$G50-I50)),IF(AJ50&gt;0,+(AJ50*J$7/366)*($G50+I50)+((AJ50-$H50)*J$7/366)*(J$6-H$6-$G50-I50),0)+IF($F50="N",CJ50*J$7/366*(J$6-H$6-CI50),0)),2)</f>
        <v>0</v>
      </c>
      <c r="K50" s="36"/>
      <c r="L50" s="42">
        <f>ROUND(IF(CL50&lt;0,IF(OR(-CL50&lt;$H50,CK50&lt;$G50),(AL50*L$7/366)*CK50,(+AL50*L$7/366)*($G50+K50)+((AL50-$H50)*L$7/366)*(CK50-$G50-K50)),IF(AL50&gt;0,+(AL50*L$7/366)*($G50+K50)+((AL50-$H50)*L$7/366)*(L$6-J$6-$G50-K50),0)+IF($F50="N",CL50*L$7/366*(L$6-J$6-CK50),0)),2)</f>
        <v>0</v>
      </c>
      <c r="M50" s="36"/>
      <c r="N50" s="42">
        <f>ROUND(IF(CN50&lt;0,IF(OR(-CN50&lt;$H50,CM50&lt;$G50),(AN50*N$7/366)*CM50,(+AN50*N$7/366)*($G50+M50)+((AN50-$H50)*N$7/366)*(CM50-$G50-M50)),IF(AN50&gt;0,+(AN50*N$7/366)*($G50+M50)+((AN50-$H50)*N$7/366)*(N$6-L$6-$G50-M50),0)+IF($F50="N",CN50*N$7/366*(N$6-L$6-CM50),0)),2)</f>
        <v>0</v>
      </c>
      <c r="O50" s="36"/>
      <c r="P50" s="42">
        <f>ROUND(IF(CP50&lt;0,IF(OR(-CP50&lt;$H50,CO50&lt;$G50),(AP50*P$7/366)*CO50,(+AP50*P$7/366)*($G50+O50)+((AP50-$H50)*P$7/366)*(CO50-$G50-O50)),IF(AP50&gt;0,+(AP50*P$7/366)*($G50+O50)+((AP50-$H50)*P$7/366)*(P$6-N$6-$G50-O50),0)+IF($F50="N",CP50*P$7/366*(P$6-N$6-CO50),0)),2)</f>
        <v>0</v>
      </c>
      <c r="Q50" s="36"/>
      <c r="R50" s="42">
        <f>ROUND(IF(CR50&lt;0,IF(OR(-CR50&lt;$H50,CQ50&lt;$G50),(AR50*R$7/366)*CQ50,(+AR50*R$7/366)*($G50+Q50)+((AR50-$H50)*R$7/366)*(CQ50-$G50-Q50)),IF(AR50&gt;0,+(AR50*R$7/366)*($G50+Q50)+((AR50-$H50)*R$7/366)*(R$6-P$6-$G50-Q50),0)+IF($F50="N",CR50*R$7/366*(R$6-P$6-CQ50),0)),2)</f>
        <v>0</v>
      </c>
      <c r="S50" s="36"/>
      <c r="T50" s="42">
        <f>ROUND(IF(CT50&lt;0,IF(OR(-CT50&lt;$H50,CS50&lt;$G50),(AT50*T$7/366)*CS50,(+AT50*T$7/366)*($G50+S50)+((AT50-$H50)*T$7/366)*(CS50-$G50-S50)),IF(AT50&gt;0,+(AT50*T$7/366)*($G50+S50)+((AT50-$H50)*T$7/366)*(T$6-R$6-$G50-S50),0)+IF($F50="N",CT50*T$7/366*(T$6-R$6-CS50),0)),2)</f>
        <v>0</v>
      </c>
      <c r="U50" s="36"/>
      <c r="V50" s="42">
        <f>ROUND(IF(CV50&lt;0,IF(OR(-CV50&lt;$H50,CU50&lt;$G50),(AV50*V$7/366)*CU50,(+AV50*V$7/366)*($G50+U50)+((AV50-$H50)*V$7/366)*(CU50-$G50-U50)),IF(AV50&gt;0,+(AV50*V$7/366)*($G50+U50)+((AV50-$H50)*V$7/366)*(V$6-T$6-$G50-U50),0)+IF($F50="N",CV50*V$7/366*(V$6-T$6-CU50),0)),2)</f>
        <v>0</v>
      </c>
      <c r="W50" s="36"/>
      <c r="X50" s="42">
        <f>ROUND(IF(CX50&lt;0,IF(OR(-CX50&lt;$H50,CW50&lt;$G50),(AX50*X$7/366)*CW50,(+AX50*X$7/366)*($G50+W50)+((AX50-$H50)*X$7/366)*(CW50-$G50-W50)),IF(AX50&gt;0,+(AX50*X$7/366)*($G50+W50)+((AX50-$H50)*X$7/366)*(X$6-V$6-$G50-W50),0)+IF($F50="N",CX50*X$7/366*(X$6-V$6-CW50),0)),2)</f>
        <v>0</v>
      </c>
      <c r="Y50" s="36"/>
      <c r="Z50" s="42">
        <f>ROUND(IF(CZ50&lt;0,IF(OR(-CZ50&lt;$H50,CY50&lt;$G50),(AZ50*Z$7/366)*CY50,(+AZ50*Z$7/366)*($G50+Y50)+((AZ50-$H50)*Z$7/366)*(CY50-$G50-Y50)),IF(AZ50&gt;0,+(AZ50*Z$7/366)*($G50+Y50)+((AZ50-$H50)*Z$7/366)*(Z$6-X$6-$G50-Y50),0)+IF($F50="N",CZ50*Z$7/366*(Z$6-X$6-CY50),0)),2)</f>
        <v>0</v>
      </c>
      <c r="AA50" s="36"/>
      <c r="AB50" s="42">
        <f>ROUND(IF(DB50&lt;0,IF(OR(-DB50&lt;$H50,DA50&lt;$G50),(BB50*AB$7/366)*DA50,(+BB50*AB$7/366)*($G50+AA50)+((BB50-$H50)*AB$7/366)*(DA50-$G50-AA50)),IF(BB50&gt;0,+(BB50*AB$7/366)*($G50+AA50)+((BB50-$H50)*AB$7/366)*(AB$6-Z$6-$G50-AA50),0)+IF($F50="N",DB50*AB$7/366*(AB$6-Z$6-DA50),0)),2)</f>
        <v>0</v>
      </c>
      <c r="AC50" s="36"/>
      <c r="AD50" s="42">
        <f>ROUND(IF(DD50&lt;0,IF(OR(-DD50&lt;$H50,DC50&lt;$G50),(BD50*AD$7/366)*DC50,(+BD50*AD$7/366)*($G50+AC50)+((BD50-$H50)*AD$7/366)*(DC50-$G50-AC50)),IF(BD50&gt;0,+(BD50*AD$7/366)*($G50+AC50)+((BD50-$H50)*AD$7/366)*(AD$6-AB$6-$G50-AC50),0)+IF($F50="N",DD50*AD$7/366*(AD$6-AB$6-DC50),0)),2)</f>
        <v>0</v>
      </c>
      <c r="AE50" s="36"/>
      <c r="AF50" s="42">
        <f>ROUND(IF(DF50&lt;0,IF(OR(-DF50&lt;$H50,DE50&lt;$G50),(BF50*AF$7/366)*DE50,(+BF50*AF$7/366)*($G50+AE50)+((BF50-$H50)*AF$7/366)*(DE50-$G50-AE50)),IF(BF50&gt;0,+(BF50*AF$7/366)*($G50+AE50)+((BF50-$H50)*AF$7/366)*(AF$6-AD$6-$G50-AE50),0)+IF($F50="N",DF50*AF$7/366*(AF$6-AD$6-DE50),0)),2)</f>
        <v>0</v>
      </c>
      <c r="AG50" s="63">
        <f>SUM(J50:AF50)</f>
        <v>0</v>
      </c>
      <c r="AH50" s="68">
        <f>+BH50</f>
        <v>0</v>
      </c>
      <c r="AI50" s="42"/>
      <c r="AJ50" s="37">
        <f>+AH47</f>
        <v>0</v>
      </c>
      <c r="AK50" s="37"/>
      <c r="AL50" s="37">
        <f>ROUND(IF(AJ50&gt;0,ROUND(+AJ50-$H50+J50,2),0)+IF($F50="N",+CJ50)+IF(CJ50&lt;0,IF(AJ50&lt;$H50,+CJ50+$H50,+CJ50))+IF($F50="N",IF(AJ50=0,J50,0)),2)</f>
        <v>0</v>
      </c>
      <c r="AM50" s="42"/>
      <c r="AN50" s="37">
        <f>ROUND(IF(AL50&gt;0,ROUND(+AL50-$H50+L50,2),0)+IF($F50="N",+CL50)+IF(CL50&lt;0,IF(AL50&lt;$H50,+CL50+$H50,+CL50))+IF($F50="N",IF(AL50=0,L50,0)),2)+IF(AND(AL50&gt;0,+AL50-$H50+L50&lt;0),-(AL50-$H50+L50),0)</f>
        <v>0</v>
      </c>
      <c r="AO50" s="42"/>
      <c r="AP50" s="37">
        <f>ROUND(IF(AN50&gt;0,ROUND(+AN50-$H50+N50,2),0)+IF($F50="N",+CN50)+IF(CN50&lt;0,IF(AN50&lt;$H50,+CN50+$H50,+CN50))+IF($F50="N",IF(AN50=0,N50,0)),2)+IF(AND(AN50&gt;0,+AN50-$H50+N50&lt;0),-(AN50-$H50+N50),0)</f>
        <v>0</v>
      </c>
      <c r="AQ50" s="42"/>
      <c r="AR50" s="37">
        <f>ROUND(IF(AP50&gt;0,ROUND(+AP50-$H50+P50,2),0)+IF($F50="N",+CP50)+IF(CP50&lt;0,IF(AP50&lt;$H50,+CP50+$H50,+CP50))+IF($F50="N",IF(AP50=0,P50,0)),2)+IF(AND(AP50&gt;0,+AP50-$H50+P50&lt;0),-(AP50-$H50+P50),0)</f>
        <v>0</v>
      </c>
      <c r="AS50" s="42"/>
      <c r="AT50" s="37">
        <f>ROUND(IF(AR50&gt;0,ROUND(+AR50-$H50+R50,2),0)+IF($F50="N",+CR50)+IF(CR50&lt;0,IF(AR50&lt;$H50,+CR50+$H50,+CR50))+IF($F50="N",IF(AR50=0,R50,0)),2)+IF(AND(AR50&gt;0,+AR50-$H50+R50&lt;0),-(AR50-$H50+R50),0)</f>
        <v>0</v>
      </c>
      <c r="AU50" s="42"/>
      <c r="AV50" s="37">
        <f>ROUND(IF(AT50&gt;0,ROUND(+AT50-$H50+T50,2),0)+IF($F50="N",+CT50)+IF(CT50&lt;0,IF(AT50&lt;$H50,+CT50+$H50,+CT50))+IF($F50="N",IF(AT50=0,T50,0)),2)+IF(AND(AT50&gt;0,+AT50-$H50+T50&lt;0),-(AT50-$H50+T50),0)</f>
        <v>0</v>
      </c>
      <c r="AW50" s="42"/>
      <c r="AX50" s="37">
        <f>ROUND(IF(AV50&gt;0,ROUND(+AV50-$H50+V50,2),0)+IF($F50="N",+CV50)+IF(CV50&lt;0,IF(AV50&lt;$H50,+CV50+$H50,+CV50))+IF($F50="N",IF(AV50=0,V50,0)),2)+IF(AND(AV50&gt;0,+AV50-$H50+V50&lt;0),-(AV50-$H50+V50),0)</f>
        <v>0</v>
      </c>
      <c r="AY50" s="42"/>
      <c r="AZ50" s="37">
        <f>ROUND(IF(AX50&gt;0,ROUND(+AX50-$H50+X50,2),0)+IF($F50="N",+CX50)+IF(CX50&lt;0,IF(AX50&lt;$H50,+CX50+$H50,+CX50))+IF($F50="N",IF(AX50=0,X50,0)),2)+IF(AND(AX50&gt;0,+AX50-$H50+X50&lt;0),-(AX50-$H50+X50),0)</f>
        <v>0</v>
      </c>
      <c r="BA50" s="42"/>
      <c r="BB50" s="37">
        <f>ROUND(IF(AZ50&gt;0,ROUND(+AZ50-$H50+Z50,2),0)+IF($F50="N",+CZ50)+IF(CZ50&lt;0,IF(AZ50&lt;$H50,+CZ50+$H50,+CZ50))+IF($F50="N",IF(AZ50=0,Z50,0)),2)+IF(AND(AZ50&gt;0,+AZ50-$H50+Z50&lt;0),-(AZ50-$H50+Z50),0)</f>
        <v>0</v>
      </c>
      <c r="BC50" s="42"/>
      <c r="BD50" s="37">
        <f>ROUND(IF(BB50&gt;0,ROUND(+BB50-$H50+AB50,2),0)+IF($F50="N",+DB50)+IF(DB50&lt;0,IF(BB50&lt;$H50,+DB50+$H50,+DB50))+IF($F50="N",IF(BB50=0,AB50,0)),2)+IF(AND(BB50&gt;0,+BB50-$H50+AB50&lt;0),-(BB50-$H50+AB50),0)</f>
        <v>0</v>
      </c>
      <c r="BE50" s="42"/>
      <c r="BF50" s="37">
        <f>ROUND(IF(BD50&gt;0,ROUND(+BD50-$H50+AD50,2),0)+IF($F50="N",+DD50)+IF(DD50&lt;0,IF(BD50&lt;$H50,+DD50+$H50,+DD50))+IF($F50="N",IF(BD50=0,AD50,0)),2)+IF(AND(BD50&gt;0,+BD50-$H50+AD50&lt;0),-(BD50-$H50+AD50),0)</f>
        <v>0</v>
      </c>
      <c r="BG50" s="42"/>
      <c r="BH50" s="37">
        <f>ROUND(IF(BF50&gt;0,ROUND(+BF50-$H50+AF50,2),0)+IF($F50="N",+DF50)+IF(DF50&lt;0,IF(BF50&lt;$H50,+DF50+$H50,+DF50))+IF($F50="N",IF(BF50=0,AF50,0)),2)+IF(AND(BF50&gt;0,+BF50-$H50+AF50&lt;0),-(BF50-$H50+AF50),0)</f>
        <v>0</v>
      </c>
      <c r="BI50" s="69">
        <f>+BH50</f>
        <v>0</v>
      </c>
      <c r="BK50" s="42">
        <f>+AJ50-AL50</f>
        <v>0</v>
      </c>
      <c r="BL50" s="42"/>
      <c r="BM50" s="42">
        <f>+AL50-AN50</f>
        <v>0</v>
      </c>
      <c r="BN50" s="42"/>
      <c r="BO50" s="42">
        <f>+AN50-AP50</f>
        <v>0</v>
      </c>
      <c r="BP50" s="42"/>
      <c r="BQ50" s="42">
        <f>+AP50-AR50</f>
        <v>0</v>
      </c>
      <c r="BR50" s="42"/>
      <c r="BS50" s="42">
        <f>+AR50-AT50</f>
        <v>0</v>
      </c>
      <c r="BT50" s="42"/>
      <c r="BU50" s="42">
        <f>+AT50-AV50</f>
        <v>0</v>
      </c>
      <c r="BV50" s="42"/>
      <c r="BW50" s="42">
        <f>+AV50-AX50</f>
        <v>0</v>
      </c>
      <c r="BX50" s="42"/>
      <c r="BY50" s="42">
        <f>+AX50-AZ50</f>
        <v>0</v>
      </c>
      <c r="BZ50" s="42"/>
      <c r="CA50" s="42">
        <f>+AZ50-BB50</f>
        <v>0</v>
      </c>
      <c r="CB50" s="42"/>
      <c r="CC50" s="42">
        <f>+BB50-BD50</f>
        <v>0</v>
      </c>
      <c r="CD50" s="42"/>
      <c r="CE50" s="42">
        <f>+BD50-BF50</f>
        <v>0</v>
      </c>
      <c r="CF50" s="42"/>
      <c r="CG50" s="42">
        <f>+BF50-BH50</f>
        <v>0</v>
      </c>
      <c r="CI50" s="37">
        <v>1</v>
      </c>
      <c r="CJ50" s="37">
        <v>0</v>
      </c>
      <c r="CK50" s="37"/>
      <c r="CL50" s="37"/>
      <c r="CM50" s="37"/>
      <c r="CN50" s="37"/>
      <c r="CO50" s="37"/>
      <c r="CP50" s="37"/>
      <c r="CQ50" s="37"/>
      <c r="CR50" s="37"/>
      <c r="CS50" s="37"/>
      <c r="CT50" s="37"/>
      <c r="CU50" s="37"/>
      <c r="CV50" s="37"/>
      <c r="CW50" s="37"/>
      <c r="CX50" s="37"/>
      <c r="CY50" s="37"/>
      <c r="CZ50" s="37"/>
      <c r="DA50" s="37"/>
      <c r="DB50" s="37"/>
      <c r="DC50" s="37"/>
      <c r="DD50" s="37"/>
      <c r="DE50" s="37"/>
      <c r="DF50" s="37"/>
    </row>
    <row r="51" spans="1:110" hidden="1">
      <c r="G51" s="35" t="s">
        <v>39</v>
      </c>
      <c r="H51" s="50">
        <f>+AF48</f>
        <v>51132</v>
      </c>
      <c r="I51" s="51">
        <v>40908</v>
      </c>
      <c r="J51" s="52">
        <f>+J48+365</f>
        <v>51163</v>
      </c>
      <c r="L51" s="52">
        <f>+L48+365</f>
        <v>51191</v>
      </c>
      <c r="N51" s="52">
        <f>+N48+365</f>
        <v>51222</v>
      </c>
      <c r="P51" s="52">
        <f>+P48+365</f>
        <v>51252</v>
      </c>
      <c r="R51" s="52">
        <f>+R48+365</f>
        <v>51283</v>
      </c>
      <c r="T51" s="52">
        <f>+T48+365</f>
        <v>51313</v>
      </c>
      <c r="V51" s="52">
        <f>+V48+365</f>
        <v>51344</v>
      </c>
      <c r="X51" s="52">
        <f>+X48+365</f>
        <v>51375</v>
      </c>
      <c r="Z51" s="52">
        <f>+Z48+365</f>
        <v>51405</v>
      </c>
      <c r="AB51" s="52">
        <f>+AB48+365</f>
        <v>51436</v>
      </c>
      <c r="AD51" s="52">
        <f>+AD48+365</f>
        <v>51466</v>
      </c>
      <c r="AF51" s="52">
        <f>+AF48+365</f>
        <v>51497</v>
      </c>
      <c r="AG51" s="61" t="s">
        <v>24</v>
      </c>
      <c r="AH51" s="66" t="s">
        <v>12</v>
      </c>
      <c r="AI51" s="52"/>
      <c r="AJ51" s="53">
        <f>+H48</f>
        <v>50767</v>
      </c>
      <c r="AK51" s="53"/>
      <c r="AL51" s="52">
        <f>+AL48+365</f>
        <v>51163</v>
      </c>
      <c r="AN51" s="52">
        <f>+AN48+365</f>
        <v>51191</v>
      </c>
      <c r="AP51" s="52">
        <f>+AP48+365</f>
        <v>51222</v>
      </c>
      <c r="AR51" s="52">
        <f>+AR48+365</f>
        <v>51252</v>
      </c>
      <c r="AT51" s="52">
        <f>+AT48+365</f>
        <v>51283</v>
      </c>
      <c r="AV51" s="52">
        <f>+AV48+365</f>
        <v>51313</v>
      </c>
      <c r="AX51" s="52">
        <f>+AX48+365</f>
        <v>51344</v>
      </c>
      <c r="AZ51" s="52">
        <f>+AZ48+365</f>
        <v>51375</v>
      </c>
      <c r="BB51" s="52">
        <f>+BB48+365</f>
        <v>51405</v>
      </c>
      <c r="BD51" s="52">
        <f>+BD48+365</f>
        <v>51436</v>
      </c>
      <c r="BF51" s="52">
        <f>+BF48+365</f>
        <v>51466</v>
      </c>
      <c r="BH51" s="52">
        <f>+BH48+365</f>
        <v>51497</v>
      </c>
      <c r="BI51" s="69" t="s">
        <v>40</v>
      </c>
      <c r="BJ51" s="53"/>
      <c r="BK51" s="52">
        <f>+BK48+365</f>
        <v>51163</v>
      </c>
      <c r="BM51" s="52">
        <f>+BM48+365</f>
        <v>51191</v>
      </c>
      <c r="BO51" s="52">
        <f>+BO48+365</f>
        <v>51222</v>
      </c>
      <c r="BQ51" s="52">
        <f>+BQ48+365</f>
        <v>51252</v>
      </c>
      <c r="BS51" s="52">
        <f>+BS48+365</f>
        <v>51283</v>
      </c>
      <c r="BU51" s="52">
        <f>+BU48+365</f>
        <v>51313</v>
      </c>
      <c r="BW51" s="52">
        <f>+BW48+365</f>
        <v>51344</v>
      </c>
      <c r="BY51" s="52">
        <f>+BY48+365</f>
        <v>51375</v>
      </c>
      <c r="CA51" s="52">
        <f>+CA48+365</f>
        <v>51405</v>
      </c>
      <c r="CC51" s="52">
        <f>+CC48+365</f>
        <v>51436</v>
      </c>
      <c r="CE51" s="52">
        <f>+CE48+365</f>
        <v>51466</v>
      </c>
      <c r="CG51" s="52">
        <f>+CG48+365</f>
        <v>51497</v>
      </c>
      <c r="CH51" s="52"/>
      <c r="CI51" s="52"/>
      <c r="CJ51" s="52">
        <f>+CJ48+365</f>
        <v>51163</v>
      </c>
      <c r="CL51" s="52"/>
      <c r="CM51" s="31"/>
      <c r="CN51" s="52"/>
      <c r="CP51" s="52"/>
      <c r="CR51" s="52"/>
      <c r="CT51" s="52"/>
      <c r="CV51" s="52"/>
      <c r="CX51" s="52"/>
      <c r="CZ51" s="52"/>
      <c r="DB51" s="52"/>
      <c r="DD51" s="52"/>
      <c r="DF51" s="52"/>
    </row>
    <row r="52" spans="1:110" ht="22.5" hidden="1">
      <c r="G52" s="35" t="s">
        <v>39</v>
      </c>
      <c r="H52" s="55" t="s">
        <v>41</v>
      </c>
      <c r="I52" s="36"/>
      <c r="J52" s="56">
        <f>$D$1</f>
        <v>6.6000000000000003E-2</v>
      </c>
      <c r="K52" s="57"/>
      <c r="L52" s="56">
        <f>$D$1</f>
        <v>6.6000000000000003E-2</v>
      </c>
      <c r="M52" s="57"/>
      <c r="N52" s="56">
        <f>$D$1</f>
        <v>6.6000000000000003E-2</v>
      </c>
      <c r="O52" s="57"/>
      <c r="P52" s="56">
        <f>$D$1</f>
        <v>6.6000000000000003E-2</v>
      </c>
      <c r="Q52" s="57"/>
      <c r="R52" s="56">
        <f>$D$1</f>
        <v>6.6000000000000003E-2</v>
      </c>
      <c r="S52" s="57"/>
      <c r="T52" s="56">
        <f>$D$1</f>
        <v>6.6000000000000003E-2</v>
      </c>
      <c r="U52" s="57"/>
      <c r="V52" s="56">
        <f>$D$1</f>
        <v>6.6000000000000003E-2</v>
      </c>
      <c r="W52" s="57"/>
      <c r="X52" s="56">
        <f>$D$1</f>
        <v>6.6000000000000003E-2</v>
      </c>
      <c r="Y52" s="57"/>
      <c r="Z52" s="56">
        <f>$D$1</f>
        <v>6.6000000000000003E-2</v>
      </c>
      <c r="AA52" s="57"/>
      <c r="AB52" s="56">
        <f>$D$1</f>
        <v>6.6000000000000003E-2</v>
      </c>
      <c r="AC52" s="57"/>
      <c r="AD52" s="56">
        <f>$D$1</f>
        <v>6.6000000000000003E-2</v>
      </c>
      <c r="AE52" s="57"/>
      <c r="AF52" s="56">
        <f>$D$1</f>
        <v>6.6000000000000003E-2</v>
      </c>
      <c r="AG52" s="62" t="s">
        <v>14</v>
      </c>
      <c r="AH52" s="67" t="s">
        <v>42</v>
      </c>
      <c r="AI52" s="58"/>
      <c r="AJ52" s="46" t="s">
        <v>33</v>
      </c>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69"/>
      <c r="CJ52" s="52"/>
      <c r="CL52" s="52"/>
      <c r="CN52" s="52"/>
      <c r="CO52" s="52"/>
      <c r="CP52" s="52"/>
      <c r="CQ52" s="52"/>
      <c r="CR52" s="52"/>
      <c r="CS52" s="52"/>
      <c r="CT52" s="52"/>
      <c r="CU52" s="52"/>
      <c r="CV52" s="52"/>
      <c r="CX52" s="52"/>
      <c r="CZ52" s="52"/>
      <c r="DB52" s="52"/>
      <c r="DD52" s="52"/>
      <c r="DF52" s="52"/>
    </row>
    <row r="53" spans="1:110">
      <c r="A53" s="31">
        <v>16</v>
      </c>
      <c r="B53" s="42">
        <f>+AG53</f>
        <v>0</v>
      </c>
      <c r="C53" s="42">
        <f>+BH53</f>
        <v>0</v>
      </c>
      <c r="F53" s="31" t="s">
        <v>43</v>
      </c>
      <c r="G53" s="31">
        <v>1</v>
      </c>
      <c r="H53" s="37">
        <f>+$D$4</f>
        <v>0</v>
      </c>
      <c r="I53" s="36"/>
      <c r="J53" s="42">
        <f>ROUND(IF(CJ53&lt;0,IF(OR(-CJ53&lt;$H53,CI53&lt;$G53),(AJ53*J$7/366)*CI53,(+AJ53*J$7/366)*($G53+I53)+((AJ53-$H53)*J$7/366)*(CI53-$G53-I53)),IF(AJ53&gt;0,+(AJ53*J$7/366)*($G53+I53)+((AJ53-$H53)*J$7/366)*(J$6-H$6-$G53-I53),0)+IF($F53="N",CJ53*J$7/366*(J$6-H$6-CI53),0)),2)</f>
        <v>0</v>
      </c>
      <c r="K53" s="36"/>
      <c r="L53" s="42">
        <f>ROUND(IF(CL53&lt;0,IF(OR(-CL53&lt;$H53,CK53&lt;$G53),(AL53*L$7/366)*CK53,(+AL53*L$7/366)*($G53+K53)+((AL53-$H53)*L$7/366)*(CK53-$G53-K53)),IF(AL53&gt;0,+(AL53*L$7/366)*($G53+K53)+((AL53-$H53)*L$7/366)*(L$6-J$6-$G53-K53),0)+IF($F53="N",CL53*L$7/366*(L$6-J$6-CK53),0)),2)</f>
        <v>0</v>
      </c>
      <c r="M53" s="36"/>
      <c r="N53" s="42">
        <f>ROUND(IF(CN53&lt;0,IF(OR(-CN53&lt;$H53,CM53&lt;$G53),(AN53*N$7/366)*CM53,(+AN53*N$7/366)*($G53+M53)+((AN53-$H53)*N$7/366)*(CM53-$G53-M53)),IF(AN53&gt;0,+(AN53*N$7/366)*($G53+M53)+((AN53-$H53)*N$7/366)*(N$6-L$6-$G53-M53),0)+IF($F53="N",CN53*N$7/366*(N$6-L$6-CM53),0)),2)</f>
        <v>0</v>
      </c>
      <c r="O53" s="36"/>
      <c r="P53" s="42">
        <f>ROUND(IF(CP53&lt;0,IF(OR(-CP53&lt;$H53,CO53&lt;$G53),(AP53*P$7/366)*CO53,(+AP53*P$7/366)*($G53+O53)+((AP53-$H53)*P$7/366)*(CO53-$G53-O53)),IF(AP53&gt;0,+(AP53*P$7/366)*($G53+O53)+((AP53-$H53)*P$7/366)*(P$6-N$6-$G53-O53),0)+IF($F53="N",CP53*P$7/366*(P$6-N$6-CO53),0)),2)</f>
        <v>0</v>
      </c>
      <c r="Q53" s="36"/>
      <c r="R53" s="42">
        <f>ROUND(IF(CR53&lt;0,IF(OR(-CR53&lt;$H53,CQ53&lt;$G53),(AR53*R$7/366)*CQ53,(+AR53*R$7/366)*($G53+Q53)+((AR53-$H53)*R$7/366)*(CQ53-$G53-Q53)),IF(AR53&gt;0,+(AR53*R$7/366)*($G53+Q53)+((AR53-$H53)*R$7/366)*(R$6-P$6-$G53-Q53),0)+IF($F53="N",CR53*R$7/366*(R$6-P$6-CQ53),0)),2)</f>
        <v>0</v>
      </c>
      <c r="S53" s="36"/>
      <c r="T53" s="42">
        <f>ROUND(IF(CT53&lt;0,IF(OR(-CT53&lt;$H53,CS53&lt;$G53),(AT53*T$7/366)*CS53,(+AT53*T$7/366)*($G53+S53)+((AT53-$H53)*T$7/366)*(CS53-$G53-S53)),IF(AT53&gt;0,+(AT53*T$7/366)*($G53+S53)+((AT53-$H53)*T$7/366)*(T$6-R$6-$G53-S53),0)+IF($F53="N",CT53*T$7/366*(T$6-R$6-CS53),0)),2)</f>
        <v>0</v>
      </c>
      <c r="U53" s="36"/>
      <c r="V53" s="42">
        <f>ROUND(IF(CV53&lt;0,IF(OR(-CV53&lt;$H53,CU53&lt;$G53),(AV53*V$7/366)*CU53,(+AV53*V$7/366)*($G53+U53)+((AV53-$H53)*V$7/366)*(CU53-$G53-U53)),IF(AV53&gt;0,+(AV53*V$7/366)*($G53+U53)+((AV53-$H53)*V$7/366)*(V$6-T$6-$G53-U53),0)+IF($F53="N",CV53*V$7/366*(V$6-T$6-CU53),0)),2)</f>
        <v>0</v>
      </c>
      <c r="W53" s="36"/>
      <c r="X53" s="42">
        <f>ROUND(IF(CX53&lt;0,IF(OR(-CX53&lt;$H53,CW53&lt;$G53),(AX53*X$7/366)*CW53,(+AX53*X$7/366)*($G53+W53)+((AX53-$H53)*X$7/366)*(CW53-$G53-W53)),IF(AX53&gt;0,+(AX53*X$7/366)*($G53+W53)+((AX53-$H53)*X$7/366)*(X$6-V$6-$G53-W53),0)+IF($F53="N",CX53*X$7/366*(X$6-V$6-CW53),0)),2)</f>
        <v>0</v>
      </c>
      <c r="Y53" s="36"/>
      <c r="Z53" s="42">
        <f>ROUND(IF(CZ53&lt;0,IF(OR(-CZ53&lt;$H53,CY53&lt;$G53),(AZ53*Z$7/366)*CY53,(+AZ53*Z$7/366)*($G53+Y53)+((AZ53-$H53)*Z$7/366)*(CY53-$G53-Y53)),IF(AZ53&gt;0,+(AZ53*Z$7/366)*($G53+Y53)+((AZ53-$H53)*Z$7/366)*(Z$6-X$6-$G53-Y53),0)+IF($F53="N",CZ53*Z$7/366*(Z$6-X$6-CY53),0)),2)</f>
        <v>0</v>
      </c>
      <c r="AA53" s="36"/>
      <c r="AB53" s="42">
        <f>ROUND(IF(DB53&lt;0,IF(OR(-DB53&lt;$H53,DA53&lt;$G53),(BB53*AB$7/366)*DA53,(+BB53*AB$7/366)*($G53+AA53)+((BB53-$H53)*AB$7/366)*(DA53-$G53-AA53)),IF(BB53&gt;0,+(BB53*AB$7/366)*($G53+AA53)+((BB53-$H53)*AB$7/366)*(AB$6-Z$6-$G53-AA53),0)+IF($F53="N",DB53*AB$7/366*(AB$6-Z$6-DA53),0)),2)</f>
        <v>0</v>
      </c>
      <c r="AC53" s="36"/>
      <c r="AD53" s="42">
        <f>ROUND(IF(DD53&lt;0,IF(OR(-DD53&lt;$H53,DC53&lt;$G53),(BD53*AD$7/366)*DC53,(+BD53*AD$7/366)*($G53+AC53)+((BD53-$H53)*AD$7/366)*(DC53-$G53-AC53)),IF(BD53&gt;0,+(BD53*AD$7/366)*($G53+AC53)+((BD53-$H53)*AD$7/366)*(AD$6-AB$6-$G53-AC53),0)+IF($F53="N",DD53*AD$7/366*(AD$6-AB$6-DC53),0)),2)</f>
        <v>0</v>
      </c>
      <c r="AE53" s="36"/>
      <c r="AF53" s="42">
        <f>ROUND(IF(DF53&lt;0,IF(OR(-DF53&lt;$H53,DE53&lt;$G53),(BF53*AF$7/366)*DE53,(+BF53*AF$7/366)*($G53+AE53)+((BF53-$H53)*AF$7/366)*(DE53-$G53-AE53)),IF(BF53&gt;0,+(BF53*AF$7/366)*($G53+AE53)+((BF53-$H53)*AF$7/366)*(AF$6-AD$6-$G53-AE53),0)+IF($F53="N",DF53*AF$7/366*(AF$6-AD$6-DE53),0)),2)</f>
        <v>0</v>
      </c>
      <c r="AG53" s="63">
        <f>SUM(J53:AF53)</f>
        <v>0</v>
      </c>
      <c r="AH53" s="68">
        <f>+BH53</f>
        <v>0</v>
      </c>
      <c r="AI53" s="42"/>
      <c r="AJ53" s="37">
        <f>+AH50</f>
        <v>0</v>
      </c>
      <c r="AK53" s="37"/>
      <c r="AL53" s="37">
        <f>ROUND(IF(AJ53&gt;0,ROUND(+AJ53-$H53+J53,2),0)+IF($F53="N",+CJ53)+IF(CJ53&lt;0,IF(AJ53&lt;$H53,+CJ53+$H53,+CJ53))+IF($F53="N",IF(AJ53=0,J53,0)),2)</f>
        <v>0</v>
      </c>
      <c r="AM53" s="42"/>
      <c r="AN53" s="37">
        <f>ROUND(IF(AL53&gt;0,ROUND(+AL53-$H53+L53,2),0)+IF($F53="N",+CL53)+IF(CL53&lt;0,IF(AL53&lt;$H53,+CL53+$H53,+CL53))+IF($F53="N",IF(AL53=0,L53,0)),2)+IF(AND(AL53&gt;0,+AL53-$H53+L53&lt;0),-(AL53-$H53+L53),0)</f>
        <v>0</v>
      </c>
      <c r="AO53" s="42"/>
      <c r="AP53" s="37">
        <f>ROUND(IF(AN53&gt;0,ROUND(+AN53-$H53+N53,2),0)+IF($F53="N",+CN53)+IF(CN53&lt;0,IF(AN53&lt;$H53,+CN53+$H53,+CN53))+IF($F53="N",IF(AN53=0,N53,0)),2)+IF(AND(AN53&gt;0,+AN53-$H53+N53&lt;0),-(AN53-$H53+N53),0)</f>
        <v>0</v>
      </c>
      <c r="AQ53" s="42"/>
      <c r="AR53" s="37">
        <f>ROUND(IF(AP53&gt;0,ROUND(+AP53-$H53+P53,2),0)+IF($F53="N",+CP53)+IF(CP53&lt;0,IF(AP53&lt;$H53,+CP53+$H53,+CP53))+IF($F53="N",IF(AP53=0,P53,0)),2)+IF(AND(AP53&gt;0,+AP53-$H53+P53&lt;0),-(AP53-$H53+P53),0)</f>
        <v>0</v>
      </c>
      <c r="AS53" s="42"/>
      <c r="AT53" s="37">
        <f>ROUND(IF(AR53&gt;0,ROUND(+AR53-$H53+R53,2),0)+IF($F53="N",+CR53)+IF(CR53&lt;0,IF(AR53&lt;$H53,+CR53+$H53,+CR53))+IF($F53="N",IF(AR53=0,R53,0)),2)+IF(AND(AR53&gt;0,+AR53-$H53+R53&lt;0),-(AR53-$H53+R53),0)</f>
        <v>0</v>
      </c>
      <c r="AU53" s="42"/>
      <c r="AV53" s="37">
        <f>ROUND(IF(AT53&gt;0,ROUND(+AT53-$H53+T53,2),0)+IF($F53="N",+CT53)+IF(CT53&lt;0,IF(AT53&lt;$H53,+CT53+$H53,+CT53))+IF($F53="N",IF(AT53=0,T53,0)),2)+IF(AND(AT53&gt;0,+AT53-$H53+T53&lt;0),-(AT53-$H53+T53),0)</f>
        <v>0</v>
      </c>
      <c r="AW53" s="42"/>
      <c r="AX53" s="37">
        <f>ROUND(IF(AV53&gt;0,ROUND(+AV53-$H53+V53,2),0)+IF($F53="N",+CV53)+IF(CV53&lt;0,IF(AV53&lt;$H53,+CV53+$H53,+CV53))+IF($F53="N",IF(AV53=0,V53,0)),2)+IF(AND(AV53&gt;0,+AV53-$H53+V53&lt;0),-(AV53-$H53+V53),0)</f>
        <v>0</v>
      </c>
      <c r="AY53" s="42"/>
      <c r="AZ53" s="37">
        <f>ROUND(IF(AX53&gt;0,ROUND(+AX53-$H53+X53,2),0)+IF($F53="N",+CX53)+IF(CX53&lt;0,IF(AX53&lt;$H53,+CX53+$H53,+CX53))+IF($F53="N",IF(AX53=0,X53,0)),2)+IF(AND(AX53&gt;0,+AX53-$H53+X53&lt;0),-(AX53-$H53+X53),0)</f>
        <v>0</v>
      </c>
      <c r="BA53" s="42"/>
      <c r="BB53" s="37">
        <f>ROUND(IF(AZ53&gt;0,ROUND(+AZ53-$H53+Z53,2),0)+IF($F53="N",+CZ53)+IF(CZ53&lt;0,IF(AZ53&lt;$H53,+CZ53+$H53,+CZ53))+IF($F53="N",IF(AZ53=0,Z53,0)),2)+IF(AND(AZ53&gt;0,+AZ53-$H53+Z53&lt;0),-(AZ53-$H53+Z53),0)</f>
        <v>0</v>
      </c>
      <c r="BC53" s="42"/>
      <c r="BD53" s="37">
        <f>ROUND(IF(BB53&gt;0,ROUND(+BB53-$H53+AB53,2),0)+IF($F53="N",+DB53)+IF(DB53&lt;0,IF(BB53&lt;$H53,+DB53+$H53,+DB53))+IF($F53="N",IF(BB53=0,AB53,0)),2)+IF(AND(BB53&gt;0,+BB53-$H53+AB53&lt;0),-(BB53-$H53+AB53),0)</f>
        <v>0</v>
      </c>
      <c r="BE53" s="42"/>
      <c r="BF53" s="37">
        <f>ROUND(IF(BD53&gt;0,ROUND(+BD53-$H53+AD53,2),0)+IF($F53="N",+DD53)+IF(DD53&lt;0,IF(BD53&lt;$H53,+DD53+$H53,+DD53))+IF($F53="N",IF(BD53=0,AD53,0)),2)+IF(AND(BD53&gt;0,+BD53-$H53+AD53&lt;0),-(BD53-$H53+AD53),0)</f>
        <v>0</v>
      </c>
      <c r="BG53" s="42"/>
      <c r="BH53" s="37">
        <f>ROUND(IF(BF53&gt;0,ROUND(+BF53-$H53+AF53,2),0)+IF($F53="N",+DF53)+IF(DF53&lt;0,IF(BF53&lt;$H53,+DF53+$H53,+DF53))+IF($F53="N",IF(BF53=0,AF53,0)),2)+IF(AND(BF53&gt;0,+BF53-$H53+AF53&lt;0),-(BF53-$H53+AF53),0)</f>
        <v>0</v>
      </c>
      <c r="BI53" s="69">
        <f>+BH53</f>
        <v>0</v>
      </c>
      <c r="BK53" s="42">
        <f>+AJ53-AL53</f>
        <v>0</v>
      </c>
      <c r="BL53" s="42"/>
      <c r="BM53" s="42">
        <f>+AL53-AN53</f>
        <v>0</v>
      </c>
      <c r="BN53" s="42"/>
      <c r="BO53" s="42">
        <f>+AN53-AP53</f>
        <v>0</v>
      </c>
      <c r="BP53" s="42"/>
      <c r="BQ53" s="42">
        <f>+AP53-AR53</f>
        <v>0</v>
      </c>
      <c r="BR53" s="42"/>
      <c r="BS53" s="42">
        <f>+AR53-AT53</f>
        <v>0</v>
      </c>
      <c r="BT53" s="42"/>
      <c r="BU53" s="42">
        <f>+AT53-AV53</f>
        <v>0</v>
      </c>
      <c r="BV53" s="42"/>
      <c r="BW53" s="42">
        <f>+AV53-AX53</f>
        <v>0</v>
      </c>
      <c r="BX53" s="42"/>
      <c r="BY53" s="42">
        <f>+AX53-AZ53</f>
        <v>0</v>
      </c>
      <c r="BZ53" s="42"/>
      <c r="CA53" s="42">
        <f>+AZ53-BB53</f>
        <v>0</v>
      </c>
      <c r="CB53" s="42"/>
      <c r="CC53" s="42">
        <f>+BB53-BD53</f>
        <v>0</v>
      </c>
      <c r="CD53" s="42"/>
      <c r="CE53" s="42">
        <f>+BD53-BF53</f>
        <v>0</v>
      </c>
      <c r="CF53" s="42"/>
      <c r="CG53" s="42">
        <f>+BF53-BH53</f>
        <v>0</v>
      </c>
      <c r="CI53" s="37">
        <v>1</v>
      </c>
      <c r="CJ53" s="37">
        <v>0</v>
      </c>
      <c r="CK53" s="37"/>
      <c r="CL53" s="37"/>
      <c r="CM53" s="37"/>
      <c r="CN53" s="37"/>
      <c r="CO53" s="37"/>
      <c r="CP53" s="37"/>
      <c r="CQ53" s="37"/>
      <c r="CR53" s="37"/>
      <c r="CS53" s="37"/>
      <c r="CT53" s="37"/>
      <c r="CU53" s="37"/>
      <c r="CV53" s="37"/>
      <c r="CW53" s="37"/>
      <c r="CX53" s="37"/>
      <c r="CY53" s="37"/>
      <c r="CZ53" s="37"/>
      <c r="DA53" s="37"/>
      <c r="DB53" s="37"/>
      <c r="DC53" s="37"/>
      <c r="DD53" s="37"/>
      <c r="DE53" s="37"/>
      <c r="DF53" s="37"/>
    </row>
    <row r="54" spans="1:110" hidden="1">
      <c r="G54" s="35" t="s">
        <v>39</v>
      </c>
      <c r="H54" s="50">
        <f>+AF51</f>
        <v>51497</v>
      </c>
      <c r="I54" s="51">
        <v>40908</v>
      </c>
      <c r="J54" s="52">
        <f>+J51+365</f>
        <v>51528</v>
      </c>
      <c r="L54" s="52">
        <f>+L51+365</f>
        <v>51556</v>
      </c>
      <c r="N54" s="52">
        <f>+N51+365</f>
        <v>51587</v>
      </c>
      <c r="P54" s="52">
        <f>+P51+365</f>
        <v>51617</v>
      </c>
      <c r="R54" s="52">
        <f>+R51+365</f>
        <v>51648</v>
      </c>
      <c r="T54" s="52">
        <f>+T51+365</f>
        <v>51678</v>
      </c>
      <c r="V54" s="52">
        <f>+V51+365</f>
        <v>51709</v>
      </c>
      <c r="X54" s="52">
        <f>+X51+365</f>
        <v>51740</v>
      </c>
      <c r="Z54" s="52">
        <f>+Z51+365</f>
        <v>51770</v>
      </c>
      <c r="AB54" s="52">
        <f>+AB51+365</f>
        <v>51801</v>
      </c>
      <c r="AD54" s="52">
        <f>+AD51+365</f>
        <v>51831</v>
      </c>
      <c r="AF54" s="52">
        <f>+AF51+365</f>
        <v>51862</v>
      </c>
      <c r="AG54" s="61" t="s">
        <v>24</v>
      </c>
      <c r="AH54" s="66" t="s">
        <v>12</v>
      </c>
      <c r="AI54" s="52"/>
      <c r="AJ54" s="53">
        <f>+H51</f>
        <v>51132</v>
      </c>
      <c r="AK54" s="53"/>
      <c r="AL54" s="52">
        <f>+AL51+365</f>
        <v>51528</v>
      </c>
      <c r="AN54" s="52">
        <f>+AN51+365</f>
        <v>51556</v>
      </c>
      <c r="AP54" s="52">
        <f>+AP51+365</f>
        <v>51587</v>
      </c>
      <c r="AR54" s="52">
        <f>+AR51+365</f>
        <v>51617</v>
      </c>
      <c r="AT54" s="52">
        <f>+AT51+365</f>
        <v>51648</v>
      </c>
      <c r="AV54" s="52">
        <f>+AV51+365</f>
        <v>51678</v>
      </c>
      <c r="AX54" s="52">
        <f>+AX51+365</f>
        <v>51709</v>
      </c>
      <c r="AZ54" s="52">
        <f>+AZ51+365</f>
        <v>51740</v>
      </c>
      <c r="BB54" s="52">
        <f>+BB51+365</f>
        <v>51770</v>
      </c>
      <c r="BD54" s="52">
        <f>+BD51+365</f>
        <v>51801</v>
      </c>
      <c r="BF54" s="52">
        <f>+BF51+365</f>
        <v>51831</v>
      </c>
      <c r="BH54" s="52">
        <f>+BH51+365</f>
        <v>51862</v>
      </c>
      <c r="BI54" s="69" t="s">
        <v>40</v>
      </c>
      <c r="BJ54" s="53"/>
      <c r="BK54" s="52">
        <f>+BK51+365</f>
        <v>51528</v>
      </c>
      <c r="BM54" s="52">
        <f>+BM51+365</f>
        <v>51556</v>
      </c>
      <c r="BO54" s="52">
        <f>+BO51+365</f>
        <v>51587</v>
      </c>
      <c r="BQ54" s="52">
        <f>+BQ51+365</f>
        <v>51617</v>
      </c>
      <c r="BS54" s="52">
        <f>+BS51+365</f>
        <v>51648</v>
      </c>
      <c r="BU54" s="52">
        <f>+BU51+365</f>
        <v>51678</v>
      </c>
      <c r="BW54" s="52">
        <f>+BW51+365</f>
        <v>51709</v>
      </c>
      <c r="BY54" s="52">
        <f>+BY51+365</f>
        <v>51740</v>
      </c>
      <c r="CA54" s="52">
        <f>+CA51+365</f>
        <v>51770</v>
      </c>
      <c r="CC54" s="52">
        <f>+CC51+365</f>
        <v>51801</v>
      </c>
      <c r="CE54" s="52">
        <f>+CE51+365</f>
        <v>51831</v>
      </c>
      <c r="CG54" s="52">
        <f>+CG51+365</f>
        <v>51862</v>
      </c>
      <c r="CH54" s="52"/>
      <c r="CI54" s="52"/>
      <c r="CJ54" s="52">
        <f>+CJ51+365</f>
        <v>51528</v>
      </c>
      <c r="CL54" s="52"/>
      <c r="CM54" s="31"/>
      <c r="CN54" s="52"/>
      <c r="CP54" s="52"/>
      <c r="CR54" s="52"/>
      <c r="CT54" s="52"/>
      <c r="CV54" s="52"/>
      <c r="CX54" s="52"/>
      <c r="CZ54" s="52"/>
      <c r="DB54" s="52"/>
      <c r="DD54" s="52"/>
      <c r="DF54" s="52"/>
    </row>
    <row r="55" spans="1:110" ht="22.5" hidden="1">
      <c r="G55" s="35" t="s">
        <v>39</v>
      </c>
      <c r="H55" s="55" t="s">
        <v>41</v>
      </c>
      <c r="I55" s="36"/>
      <c r="J55" s="56">
        <f>$D$1</f>
        <v>6.6000000000000003E-2</v>
      </c>
      <c r="K55" s="57"/>
      <c r="L55" s="56">
        <f>$D$1</f>
        <v>6.6000000000000003E-2</v>
      </c>
      <c r="M55" s="57"/>
      <c r="N55" s="56">
        <f>$D$1</f>
        <v>6.6000000000000003E-2</v>
      </c>
      <c r="O55" s="57"/>
      <c r="P55" s="56">
        <f>$D$1</f>
        <v>6.6000000000000003E-2</v>
      </c>
      <c r="Q55" s="57"/>
      <c r="R55" s="56">
        <f>$D$1</f>
        <v>6.6000000000000003E-2</v>
      </c>
      <c r="S55" s="57"/>
      <c r="T55" s="56">
        <f>$D$1</f>
        <v>6.6000000000000003E-2</v>
      </c>
      <c r="U55" s="57"/>
      <c r="V55" s="56">
        <f>$D$1</f>
        <v>6.6000000000000003E-2</v>
      </c>
      <c r="W55" s="57"/>
      <c r="X55" s="56">
        <f>$D$1</f>
        <v>6.6000000000000003E-2</v>
      </c>
      <c r="Y55" s="57"/>
      <c r="Z55" s="56">
        <f>$D$1</f>
        <v>6.6000000000000003E-2</v>
      </c>
      <c r="AA55" s="57"/>
      <c r="AB55" s="56">
        <f>$D$1</f>
        <v>6.6000000000000003E-2</v>
      </c>
      <c r="AC55" s="57"/>
      <c r="AD55" s="56">
        <f>$D$1</f>
        <v>6.6000000000000003E-2</v>
      </c>
      <c r="AE55" s="57"/>
      <c r="AF55" s="56">
        <f>$D$1</f>
        <v>6.6000000000000003E-2</v>
      </c>
      <c r="AG55" s="62" t="s">
        <v>14</v>
      </c>
      <c r="AH55" s="67" t="s">
        <v>42</v>
      </c>
      <c r="AI55" s="58"/>
      <c r="AJ55" s="46" t="s">
        <v>33</v>
      </c>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69"/>
      <c r="CJ55" s="52"/>
      <c r="CL55" s="52"/>
      <c r="CN55" s="52"/>
      <c r="CO55" s="52"/>
      <c r="CP55" s="52"/>
      <c r="CQ55" s="52"/>
      <c r="CR55" s="52"/>
      <c r="CS55" s="52"/>
      <c r="CT55" s="52"/>
      <c r="CU55" s="52"/>
      <c r="CV55" s="52"/>
      <c r="CX55" s="52"/>
      <c r="CZ55" s="52"/>
      <c r="DB55" s="52"/>
      <c r="DD55" s="52"/>
      <c r="DF55" s="52"/>
    </row>
    <row r="56" spans="1:110">
      <c r="A56" s="31">
        <v>17</v>
      </c>
      <c r="B56" s="42">
        <f>+AG56</f>
        <v>0</v>
      </c>
      <c r="C56" s="42">
        <f>+BH56</f>
        <v>0</v>
      </c>
      <c r="F56" s="31" t="s">
        <v>43</v>
      </c>
      <c r="G56" s="31">
        <v>1</v>
      </c>
      <c r="H56" s="37">
        <f>+$D$4</f>
        <v>0</v>
      </c>
      <c r="I56" s="36"/>
      <c r="J56" s="42">
        <f>ROUND(IF(CJ56&lt;0,IF(OR(-CJ56&lt;$H56,CI56&lt;$G56),(AJ56*J$7/366)*CI56,(+AJ56*J$7/366)*($G56+I56)+((AJ56-$H56)*J$7/366)*(CI56-$G56-I56)),IF(AJ56&gt;0,+(AJ56*J$7/366)*($G56+I56)+((AJ56-$H56)*J$7/366)*(J$6-H$6-$G56-I56),0)+IF($F56="N",CJ56*J$7/366*(J$6-H$6-CI56),0)),2)</f>
        <v>0</v>
      </c>
      <c r="K56" s="36"/>
      <c r="L56" s="42">
        <f>ROUND(IF(CL56&lt;0,IF(OR(-CL56&lt;$H56,CK56&lt;$G56),(AL56*L$7/366)*CK56,(+AL56*L$7/366)*($G56+K56)+((AL56-$H56)*L$7/366)*(CK56-$G56-K56)),IF(AL56&gt;0,+(AL56*L$7/366)*($G56+K56)+((AL56-$H56)*L$7/366)*(L$6-J$6-$G56-K56),0)+IF($F56="N",CL56*L$7/366*(L$6-J$6-CK56),0)),2)</f>
        <v>0</v>
      </c>
      <c r="M56" s="36"/>
      <c r="N56" s="42">
        <f>ROUND(IF(CN56&lt;0,IF(OR(-CN56&lt;$H56,CM56&lt;$G56),(AN56*N$7/366)*CM56,(+AN56*N$7/366)*($G56+M56)+((AN56-$H56)*N$7/366)*(CM56-$G56-M56)),IF(AN56&gt;0,+(AN56*N$7/366)*($G56+M56)+((AN56-$H56)*N$7/366)*(N$6-L$6-$G56-M56),0)+IF($F56="N",CN56*N$7/366*(N$6-L$6-CM56),0)),2)</f>
        <v>0</v>
      </c>
      <c r="O56" s="36"/>
      <c r="P56" s="42">
        <f>ROUND(IF(CP56&lt;0,IF(OR(-CP56&lt;$H56,CO56&lt;$G56),(AP56*P$7/366)*CO56,(+AP56*P$7/366)*($G56+O56)+((AP56-$H56)*P$7/366)*(CO56-$G56-O56)),IF(AP56&gt;0,+(AP56*P$7/366)*($G56+O56)+((AP56-$H56)*P$7/366)*(P$6-N$6-$G56-O56),0)+IF($F56="N",CP56*P$7/366*(P$6-N$6-CO56),0)),2)</f>
        <v>0</v>
      </c>
      <c r="Q56" s="36"/>
      <c r="R56" s="42">
        <f>ROUND(IF(CR56&lt;0,IF(OR(-CR56&lt;$H56,CQ56&lt;$G56),(AR56*R$7/366)*CQ56,(+AR56*R$7/366)*($G56+Q56)+((AR56-$H56)*R$7/366)*(CQ56-$G56-Q56)),IF(AR56&gt;0,+(AR56*R$7/366)*($G56+Q56)+((AR56-$H56)*R$7/366)*(R$6-P$6-$G56-Q56),0)+IF($F56="N",CR56*R$7/366*(R$6-P$6-CQ56),0)),2)</f>
        <v>0</v>
      </c>
      <c r="S56" s="36"/>
      <c r="T56" s="42">
        <f>ROUND(IF(CT56&lt;0,IF(OR(-CT56&lt;$H56,CS56&lt;$G56),(AT56*T$7/366)*CS56,(+AT56*T$7/366)*($G56+S56)+((AT56-$H56)*T$7/366)*(CS56-$G56-S56)),IF(AT56&gt;0,+(AT56*T$7/366)*($G56+S56)+((AT56-$H56)*T$7/366)*(T$6-R$6-$G56-S56),0)+IF($F56="N",CT56*T$7/366*(T$6-R$6-CS56),0)),2)</f>
        <v>0</v>
      </c>
      <c r="U56" s="36"/>
      <c r="V56" s="42">
        <f>ROUND(IF(CV56&lt;0,IF(OR(-CV56&lt;$H56,CU56&lt;$G56),(AV56*V$7/366)*CU56,(+AV56*V$7/366)*($G56+U56)+((AV56-$H56)*V$7/366)*(CU56-$G56-U56)),IF(AV56&gt;0,+(AV56*V$7/366)*($G56+U56)+((AV56-$H56)*V$7/366)*(V$6-T$6-$G56-U56),0)+IF($F56="N",CV56*V$7/366*(V$6-T$6-CU56),0)),2)</f>
        <v>0</v>
      </c>
      <c r="W56" s="36"/>
      <c r="X56" s="42">
        <f>ROUND(IF(CX56&lt;0,IF(OR(-CX56&lt;$H56,CW56&lt;$G56),(AX56*X$7/366)*CW56,(+AX56*X$7/366)*($G56+W56)+((AX56-$H56)*X$7/366)*(CW56-$G56-W56)),IF(AX56&gt;0,+(AX56*X$7/366)*($G56+W56)+((AX56-$H56)*X$7/366)*(X$6-V$6-$G56-W56),0)+IF($F56="N",CX56*X$7/366*(X$6-V$6-CW56),0)),2)</f>
        <v>0</v>
      </c>
      <c r="Y56" s="36"/>
      <c r="Z56" s="42">
        <f>ROUND(IF(CZ56&lt;0,IF(OR(-CZ56&lt;$H56,CY56&lt;$G56),(AZ56*Z$7/366)*CY56,(+AZ56*Z$7/366)*($G56+Y56)+((AZ56-$H56)*Z$7/366)*(CY56-$G56-Y56)),IF(AZ56&gt;0,+(AZ56*Z$7/366)*($G56+Y56)+((AZ56-$H56)*Z$7/366)*(Z$6-X$6-$G56-Y56),0)+IF($F56="N",CZ56*Z$7/366*(Z$6-X$6-CY56),0)),2)</f>
        <v>0</v>
      </c>
      <c r="AA56" s="36"/>
      <c r="AB56" s="42">
        <f>ROUND(IF(DB56&lt;0,IF(OR(-DB56&lt;$H56,DA56&lt;$G56),(BB56*AB$7/366)*DA56,(+BB56*AB$7/366)*($G56+AA56)+((BB56-$H56)*AB$7/366)*(DA56-$G56-AA56)),IF(BB56&gt;0,+(BB56*AB$7/366)*($G56+AA56)+((BB56-$H56)*AB$7/366)*(AB$6-Z$6-$G56-AA56),0)+IF($F56="N",DB56*AB$7/366*(AB$6-Z$6-DA56),0)),2)</f>
        <v>0</v>
      </c>
      <c r="AC56" s="36"/>
      <c r="AD56" s="42">
        <f>ROUND(IF(DD56&lt;0,IF(OR(-DD56&lt;$H56,DC56&lt;$G56),(BD56*AD$7/366)*DC56,(+BD56*AD$7/366)*($G56+AC56)+((BD56-$H56)*AD$7/366)*(DC56-$G56-AC56)),IF(BD56&gt;0,+(BD56*AD$7/366)*($G56+AC56)+((BD56-$H56)*AD$7/366)*(AD$6-AB$6-$G56-AC56),0)+IF($F56="N",DD56*AD$7/366*(AD$6-AB$6-DC56),0)),2)</f>
        <v>0</v>
      </c>
      <c r="AE56" s="36"/>
      <c r="AF56" s="42">
        <f>ROUND(IF(DF56&lt;0,IF(OR(-DF56&lt;$H56,DE56&lt;$G56),(BF56*AF$7/366)*DE56,(+BF56*AF$7/366)*($G56+AE56)+((BF56-$H56)*AF$7/366)*(DE56-$G56-AE56)),IF(BF56&gt;0,+(BF56*AF$7/366)*($G56+AE56)+((BF56-$H56)*AF$7/366)*(AF$6-AD$6-$G56-AE56),0)+IF($F56="N",DF56*AF$7/366*(AF$6-AD$6-DE56),0)),2)</f>
        <v>0</v>
      </c>
      <c r="AG56" s="63">
        <f>SUM(J56:AF56)</f>
        <v>0</v>
      </c>
      <c r="AH56" s="68">
        <f>+BH56</f>
        <v>0</v>
      </c>
      <c r="AI56" s="42"/>
      <c r="AJ56" s="37">
        <f>+AH53</f>
        <v>0</v>
      </c>
      <c r="AK56" s="37"/>
      <c r="AL56" s="37">
        <f>ROUND(IF(AJ56&gt;0,ROUND(+AJ56-$H56+J56,2),0)+IF($F56="N",+CJ56)+IF(CJ56&lt;0,IF(AJ56&lt;$H56,+CJ56+$H56,+CJ56))+IF($F56="N",IF(AJ56=0,J56,0)),2)</f>
        <v>0</v>
      </c>
      <c r="AM56" s="42"/>
      <c r="AN56" s="37">
        <f>ROUND(IF(AL56&gt;0,ROUND(+AL56-$H56+L56,2),0)+IF($F56="N",+CL56)+IF(CL56&lt;0,IF(AL56&lt;$H56,+CL56+$H56,+CL56))+IF($F56="N",IF(AL56=0,L56,0)),2)+IF(AND(AL56&gt;0,+AL56-$H56+L56&lt;0),-(AL56-$H56+L56),0)</f>
        <v>0</v>
      </c>
      <c r="AO56" s="42"/>
      <c r="AP56" s="37">
        <f>ROUND(IF(AN56&gt;0,ROUND(+AN56-$H56+N56,2),0)+IF($F56="N",+CN56)+IF(CN56&lt;0,IF(AN56&lt;$H56,+CN56+$H56,+CN56))+IF($F56="N",IF(AN56=0,N56,0)),2)+IF(AND(AN56&gt;0,+AN56-$H56+N56&lt;0),-(AN56-$H56+N56),0)</f>
        <v>0</v>
      </c>
      <c r="AQ56" s="42"/>
      <c r="AR56" s="37">
        <f>ROUND(IF(AP56&gt;0,ROUND(+AP56-$H56+P56,2),0)+IF($F56="N",+CP56)+IF(CP56&lt;0,IF(AP56&lt;$H56,+CP56+$H56,+CP56))+IF($F56="N",IF(AP56=0,P56,0)),2)+IF(AND(AP56&gt;0,+AP56-$H56+P56&lt;0),-(AP56-$H56+P56),0)</f>
        <v>0</v>
      </c>
      <c r="AS56" s="42"/>
      <c r="AT56" s="37">
        <f>ROUND(IF(AR56&gt;0,ROUND(+AR56-$H56+R56,2),0)+IF($F56="N",+CR56)+IF(CR56&lt;0,IF(AR56&lt;$H56,+CR56+$H56,+CR56))+IF($F56="N",IF(AR56=0,R56,0)),2)+IF(AND(AR56&gt;0,+AR56-$H56+R56&lt;0),-(AR56-$H56+R56),0)</f>
        <v>0</v>
      </c>
      <c r="AU56" s="42"/>
      <c r="AV56" s="37">
        <f>ROUND(IF(AT56&gt;0,ROUND(+AT56-$H56+T56,2),0)+IF($F56="N",+CT56)+IF(CT56&lt;0,IF(AT56&lt;$H56,+CT56+$H56,+CT56))+IF($F56="N",IF(AT56=0,T56,0)),2)+IF(AND(AT56&gt;0,+AT56-$H56+T56&lt;0),-(AT56-$H56+T56),0)</f>
        <v>0</v>
      </c>
      <c r="AW56" s="42"/>
      <c r="AX56" s="37">
        <f>ROUND(IF(AV56&gt;0,ROUND(+AV56-$H56+V56,2),0)+IF($F56="N",+CV56)+IF(CV56&lt;0,IF(AV56&lt;$H56,+CV56+$H56,+CV56))+IF($F56="N",IF(AV56=0,V56,0)),2)+IF(AND(AV56&gt;0,+AV56-$H56+V56&lt;0),-(AV56-$H56+V56),0)</f>
        <v>0</v>
      </c>
      <c r="AY56" s="42"/>
      <c r="AZ56" s="37">
        <f>ROUND(IF(AX56&gt;0,ROUND(+AX56-$H56+X56,2),0)+IF($F56="N",+CX56)+IF(CX56&lt;0,IF(AX56&lt;$H56,+CX56+$H56,+CX56))+IF($F56="N",IF(AX56=0,X56,0)),2)+IF(AND(AX56&gt;0,+AX56-$H56+X56&lt;0),-(AX56-$H56+X56),0)</f>
        <v>0</v>
      </c>
      <c r="BA56" s="42"/>
      <c r="BB56" s="37">
        <f>ROUND(IF(AZ56&gt;0,ROUND(+AZ56-$H56+Z56,2),0)+IF($F56="N",+CZ56)+IF(CZ56&lt;0,IF(AZ56&lt;$H56,+CZ56+$H56,+CZ56))+IF($F56="N",IF(AZ56=0,Z56,0)),2)+IF(AND(AZ56&gt;0,+AZ56-$H56+Z56&lt;0),-(AZ56-$H56+Z56),0)</f>
        <v>0</v>
      </c>
      <c r="BC56" s="42"/>
      <c r="BD56" s="37">
        <f>ROUND(IF(BB56&gt;0,ROUND(+BB56-$H56+AB56,2),0)+IF($F56="N",+DB56)+IF(DB56&lt;0,IF(BB56&lt;$H56,+DB56+$H56,+DB56))+IF($F56="N",IF(BB56=0,AB56,0)),2)+IF(AND(BB56&gt;0,+BB56-$H56+AB56&lt;0),-(BB56-$H56+AB56),0)</f>
        <v>0</v>
      </c>
      <c r="BE56" s="42"/>
      <c r="BF56" s="37">
        <f>ROUND(IF(BD56&gt;0,ROUND(+BD56-$H56+AD56,2),0)+IF($F56="N",+DD56)+IF(DD56&lt;0,IF(BD56&lt;$H56,+DD56+$H56,+DD56))+IF($F56="N",IF(BD56=0,AD56,0)),2)+IF(AND(BD56&gt;0,+BD56-$H56+AD56&lt;0),-(BD56-$H56+AD56),0)</f>
        <v>0</v>
      </c>
      <c r="BG56" s="42"/>
      <c r="BH56" s="37">
        <f>ROUND(IF(BF56&gt;0,ROUND(+BF56-$H56+AF56,2),0)+IF($F56="N",+DF56)+IF(DF56&lt;0,IF(BF56&lt;$H56,+DF56+$H56,+DF56))+IF($F56="N",IF(BF56=0,AF56,0)),2)+IF(AND(BF56&gt;0,+BF56-$H56+AF56&lt;0),-(BF56-$H56+AF56),0)</f>
        <v>0</v>
      </c>
      <c r="BI56" s="69">
        <f>+BH56</f>
        <v>0</v>
      </c>
      <c r="BK56" s="42">
        <f>+AJ56-AL56</f>
        <v>0</v>
      </c>
      <c r="BL56" s="42"/>
      <c r="BM56" s="42">
        <f>+AL56-AN56</f>
        <v>0</v>
      </c>
      <c r="BN56" s="42"/>
      <c r="BO56" s="42">
        <f>+AN56-AP56</f>
        <v>0</v>
      </c>
      <c r="BP56" s="42"/>
      <c r="BQ56" s="42">
        <f>+AP56-AR56</f>
        <v>0</v>
      </c>
      <c r="BR56" s="42"/>
      <c r="BS56" s="42">
        <f>+AR56-AT56</f>
        <v>0</v>
      </c>
      <c r="BT56" s="42"/>
      <c r="BU56" s="42">
        <f>+AT56-AV56</f>
        <v>0</v>
      </c>
      <c r="BV56" s="42"/>
      <c r="BW56" s="42">
        <f>+AV56-AX56</f>
        <v>0</v>
      </c>
      <c r="BX56" s="42"/>
      <c r="BY56" s="42">
        <f>+AX56-AZ56</f>
        <v>0</v>
      </c>
      <c r="BZ56" s="42"/>
      <c r="CA56" s="42">
        <f>+AZ56-BB56</f>
        <v>0</v>
      </c>
      <c r="CB56" s="42"/>
      <c r="CC56" s="42">
        <f>+BB56-BD56</f>
        <v>0</v>
      </c>
      <c r="CD56" s="42"/>
      <c r="CE56" s="42">
        <f>+BD56-BF56</f>
        <v>0</v>
      </c>
      <c r="CF56" s="42"/>
      <c r="CG56" s="42">
        <f>+BF56-BH56</f>
        <v>0</v>
      </c>
      <c r="CI56" s="37">
        <v>1</v>
      </c>
      <c r="CJ56" s="37">
        <v>0</v>
      </c>
      <c r="CK56" s="37"/>
      <c r="CL56" s="37"/>
      <c r="CM56" s="37"/>
      <c r="CN56" s="37"/>
      <c r="CO56" s="37"/>
      <c r="CP56" s="37"/>
      <c r="CQ56" s="37"/>
      <c r="CR56" s="37"/>
      <c r="CS56" s="37"/>
      <c r="CT56" s="37"/>
      <c r="CU56" s="37"/>
      <c r="CV56" s="37"/>
      <c r="CW56" s="37"/>
      <c r="CX56" s="37"/>
      <c r="CY56" s="37"/>
      <c r="CZ56" s="37"/>
      <c r="DA56" s="37"/>
      <c r="DB56" s="37"/>
      <c r="DC56" s="37"/>
      <c r="DD56" s="37"/>
      <c r="DE56" s="37"/>
      <c r="DF56" s="37"/>
    </row>
    <row r="57" spans="1:110" hidden="1">
      <c r="G57" s="35" t="s">
        <v>39</v>
      </c>
      <c r="H57" s="50">
        <f>+AF54</f>
        <v>51862</v>
      </c>
      <c r="I57" s="51">
        <v>40908</v>
      </c>
      <c r="J57" s="52">
        <f>+J54+365</f>
        <v>51893</v>
      </c>
      <c r="L57" s="52">
        <f>+L54+365</f>
        <v>51921</v>
      </c>
      <c r="N57" s="52">
        <f>+N54+365</f>
        <v>51952</v>
      </c>
      <c r="P57" s="52">
        <f>+P54+365</f>
        <v>51982</v>
      </c>
      <c r="R57" s="52">
        <f>+R54+365</f>
        <v>52013</v>
      </c>
      <c r="T57" s="52">
        <f>+T54+365</f>
        <v>52043</v>
      </c>
      <c r="V57" s="52">
        <f>+V54+365</f>
        <v>52074</v>
      </c>
      <c r="X57" s="52">
        <f>+X54+365</f>
        <v>52105</v>
      </c>
      <c r="Z57" s="52">
        <f>+Z54+365</f>
        <v>52135</v>
      </c>
      <c r="AB57" s="52">
        <f>+AB54+365</f>
        <v>52166</v>
      </c>
      <c r="AD57" s="52">
        <f>+AD54+365</f>
        <v>52196</v>
      </c>
      <c r="AF57" s="52">
        <f>+AF54+365</f>
        <v>52227</v>
      </c>
      <c r="AG57" s="61" t="s">
        <v>24</v>
      </c>
      <c r="AH57" s="66" t="s">
        <v>12</v>
      </c>
      <c r="AI57" s="52"/>
      <c r="AJ57" s="53">
        <f>+H54</f>
        <v>51497</v>
      </c>
      <c r="AK57" s="53"/>
      <c r="AL57" s="52">
        <f>+AL54+365</f>
        <v>51893</v>
      </c>
      <c r="AN57" s="52">
        <f>+AN54+365</f>
        <v>51921</v>
      </c>
      <c r="AP57" s="52">
        <f>+AP54+365</f>
        <v>51952</v>
      </c>
      <c r="AR57" s="52">
        <f>+AR54+365</f>
        <v>51982</v>
      </c>
      <c r="AT57" s="52">
        <f>+AT54+365</f>
        <v>52013</v>
      </c>
      <c r="AV57" s="52">
        <f>+AV54+365</f>
        <v>52043</v>
      </c>
      <c r="AX57" s="52">
        <f>+AX54+365</f>
        <v>52074</v>
      </c>
      <c r="AZ57" s="52">
        <f>+AZ54+365</f>
        <v>52105</v>
      </c>
      <c r="BB57" s="52">
        <f>+BB54+365</f>
        <v>52135</v>
      </c>
      <c r="BD57" s="52">
        <f>+BD54+365</f>
        <v>52166</v>
      </c>
      <c r="BF57" s="52">
        <f>+BF54+365</f>
        <v>52196</v>
      </c>
      <c r="BH57" s="52">
        <f>+BH54+365</f>
        <v>52227</v>
      </c>
      <c r="BI57" s="69" t="s">
        <v>40</v>
      </c>
      <c r="BJ57" s="53"/>
      <c r="BK57" s="52">
        <f>+BK54+365</f>
        <v>51893</v>
      </c>
      <c r="BM57" s="52">
        <f>+BM54+365</f>
        <v>51921</v>
      </c>
      <c r="BO57" s="52">
        <f>+BO54+365</f>
        <v>51952</v>
      </c>
      <c r="BQ57" s="52">
        <f>+BQ54+365</f>
        <v>51982</v>
      </c>
      <c r="BS57" s="52">
        <f>+BS54+365</f>
        <v>52013</v>
      </c>
      <c r="BU57" s="52">
        <f>+BU54+365</f>
        <v>52043</v>
      </c>
      <c r="BW57" s="52">
        <f>+BW54+365</f>
        <v>52074</v>
      </c>
      <c r="BY57" s="52">
        <f>+BY54+365</f>
        <v>52105</v>
      </c>
      <c r="CA57" s="52">
        <f>+CA54+365</f>
        <v>52135</v>
      </c>
      <c r="CC57" s="52">
        <f>+CC54+365</f>
        <v>52166</v>
      </c>
      <c r="CE57" s="52">
        <f>+CE54+365</f>
        <v>52196</v>
      </c>
      <c r="CG57" s="52">
        <f>+CG54+365</f>
        <v>52227</v>
      </c>
      <c r="CH57" s="52"/>
      <c r="CI57" s="52"/>
      <c r="CJ57" s="52">
        <f>+CJ54+365</f>
        <v>51893</v>
      </c>
      <c r="CL57" s="52"/>
      <c r="CM57" s="31"/>
      <c r="CN57" s="52"/>
      <c r="CP57" s="52"/>
      <c r="CR57" s="52"/>
      <c r="CT57" s="52"/>
      <c r="CV57" s="52"/>
      <c r="CX57" s="52"/>
      <c r="CZ57" s="52"/>
      <c r="DB57" s="52"/>
      <c r="DD57" s="52"/>
      <c r="DF57" s="52"/>
    </row>
    <row r="58" spans="1:110" ht="22.5" hidden="1">
      <c r="G58" s="35" t="s">
        <v>39</v>
      </c>
      <c r="H58" s="55" t="s">
        <v>41</v>
      </c>
      <c r="I58" s="36"/>
      <c r="J58" s="56">
        <f>$D$1</f>
        <v>6.6000000000000003E-2</v>
      </c>
      <c r="K58" s="57"/>
      <c r="L58" s="56">
        <f>$D$1</f>
        <v>6.6000000000000003E-2</v>
      </c>
      <c r="M58" s="57"/>
      <c r="N58" s="56">
        <f>$D$1</f>
        <v>6.6000000000000003E-2</v>
      </c>
      <c r="O58" s="57"/>
      <c r="P58" s="56">
        <f>$D$1</f>
        <v>6.6000000000000003E-2</v>
      </c>
      <c r="Q58" s="57"/>
      <c r="R58" s="56">
        <f>$D$1</f>
        <v>6.6000000000000003E-2</v>
      </c>
      <c r="S58" s="57"/>
      <c r="T58" s="56">
        <f>$D$1</f>
        <v>6.6000000000000003E-2</v>
      </c>
      <c r="U58" s="57"/>
      <c r="V58" s="56">
        <f>$D$1</f>
        <v>6.6000000000000003E-2</v>
      </c>
      <c r="W58" s="57"/>
      <c r="X58" s="56">
        <f>$D$1</f>
        <v>6.6000000000000003E-2</v>
      </c>
      <c r="Y58" s="57"/>
      <c r="Z58" s="56">
        <f>$D$1</f>
        <v>6.6000000000000003E-2</v>
      </c>
      <c r="AA58" s="57"/>
      <c r="AB58" s="56">
        <f>$D$1</f>
        <v>6.6000000000000003E-2</v>
      </c>
      <c r="AC58" s="57"/>
      <c r="AD58" s="56">
        <f>$D$1</f>
        <v>6.6000000000000003E-2</v>
      </c>
      <c r="AE58" s="57"/>
      <c r="AF58" s="56">
        <f>$D$1</f>
        <v>6.6000000000000003E-2</v>
      </c>
      <c r="AG58" s="62" t="s">
        <v>14</v>
      </c>
      <c r="AH58" s="67" t="s">
        <v>42</v>
      </c>
      <c r="AI58" s="58"/>
      <c r="AJ58" s="46" t="s">
        <v>33</v>
      </c>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69"/>
      <c r="CJ58" s="52"/>
      <c r="CL58" s="52"/>
      <c r="CN58" s="52"/>
      <c r="CO58" s="52"/>
      <c r="CP58" s="52"/>
      <c r="CQ58" s="52"/>
      <c r="CR58" s="52"/>
      <c r="CS58" s="52"/>
      <c r="CT58" s="52"/>
      <c r="CU58" s="52"/>
      <c r="CV58" s="52"/>
      <c r="CX58" s="52"/>
      <c r="CZ58" s="52"/>
      <c r="DB58" s="52"/>
      <c r="DD58" s="52"/>
      <c r="DF58" s="52"/>
    </row>
    <row r="59" spans="1:110">
      <c r="A59" s="31">
        <v>18</v>
      </c>
      <c r="B59" s="42">
        <f>+AG59</f>
        <v>0</v>
      </c>
      <c r="C59" s="42">
        <f>+BH59</f>
        <v>0</v>
      </c>
      <c r="F59" s="31" t="s">
        <v>43</v>
      </c>
      <c r="G59" s="31">
        <v>1</v>
      </c>
      <c r="H59" s="37">
        <f>+$D$4</f>
        <v>0</v>
      </c>
      <c r="I59" s="36"/>
      <c r="J59" s="42">
        <f>ROUND(IF(CJ59&lt;0,IF(OR(-CJ59&lt;$H59,CI59&lt;$G59),(AJ59*J$7/366)*CI59,(+AJ59*J$7/366)*($G59+I59)+((AJ59-$H59)*J$7/366)*(CI59-$G59-I59)),IF(AJ59&gt;0,+(AJ59*J$7/366)*($G59+I59)+((AJ59-$H59)*J$7/366)*(J$6-H$6-$G59-I59),0)+IF($F59="N",CJ59*J$7/366*(J$6-H$6-CI59),0)),2)</f>
        <v>0</v>
      </c>
      <c r="K59" s="36"/>
      <c r="L59" s="42">
        <f>ROUND(IF(CL59&lt;0,IF(OR(-CL59&lt;$H59,CK59&lt;$G59),(AL59*L$7/366)*CK59,(+AL59*L$7/366)*($G59+K59)+((AL59-$H59)*L$7/366)*(CK59-$G59-K59)),IF(AL59&gt;0,+(AL59*L$7/366)*($G59+K59)+((AL59-$H59)*L$7/366)*(L$6-J$6-$G59-K59),0)+IF($F59="N",CL59*L$7/366*(L$6-J$6-CK59),0)),2)</f>
        <v>0</v>
      </c>
      <c r="M59" s="36"/>
      <c r="N59" s="42">
        <f>ROUND(IF(CN59&lt;0,IF(OR(-CN59&lt;$H59,CM59&lt;$G59),(AN59*N$7/366)*CM59,(+AN59*N$7/366)*($G59+M59)+((AN59-$H59)*N$7/366)*(CM59-$G59-M59)),IF(AN59&gt;0,+(AN59*N$7/366)*($G59+M59)+((AN59-$H59)*N$7/366)*(N$6-L$6-$G59-M59),0)+IF($F59="N",CN59*N$7/366*(N$6-L$6-CM59),0)),2)</f>
        <v>0</v>
      </c>
      <c r="O59" s="36"/>
      <c r="P59" s="42">
        <f>ROUND(IF(CP59&lt;0,IF(OR(-CP59&lt;$H59,CO59&lt;$G59),(AP59*P$7/366)*CO59,(+AP59*P$7/366)*($G59+O59)+((AP59-$H59)*P$7/366)*(CO59-$G59-O59)),IF(AP59&gt;0,+(AP59*P$7/366)*($G59+O59)+((AP59-$H59)*P$7/366)*(P$6-N$6-$G59-O59),0)+IF($F59="N",CP59*P$7/366*(P$6-N$6-CO59),0)),2)</f>
        <v>0</v>
      </c>
      <c r="Q59" s="36"/>
      <c r="R59" s="42">
        <f>ROUND(IF(CR59&lt;0,IF(OR(-CR59&lt;$H59,CQ59&lt;$G59),(AR59*R$7/366)*CQ59,(+AR59*R$7/366)*($G59+Q59)+((AR59-$H59)*R$7/366)*(CQ59-$G59-Q59)),IF(AR59&gt;0,+(AR59*R$7/366)*($G59+Q59)+((AR59-$H59)*R$7/366)*(R$6-P$6-$G59-Q59),0)+IF($F59="N",CR59*R$7/366*(R$6-P$6-CQ59),0)),2)</f>
        <v>0</v>
      </c>
      <c r="S59" s="36"/>
      <c r="T59" s="42">
        <f>ROUND(IF(CT59&lt;0,IF(OR(-CT59&lt;$H59,CS59&lt;$G59),(AT59*T$7/366)*CS59,(+AT59*T$7/366)*($G59+S59)+((AT59-$H59)*T$7/366)*(CS59-$G59-S59)),IF(AT59&gt;0,+(AT59*T$7/366)*($G59+S59)+((AT59-$H59)*T$7/366)*(T$6-R$6-$G59-S59),0)+IF($F59="N",CT59*T$7/366*(T$6-R$6-CS59),0)),2)</f>
        <v>0</v>
      </c>
      <c r="U59" s="36"/>
      <c r="V59" s="42">
        <f>ROUND(IF(CV59&lt;0,IF(OR(-CV59&lt;$H59,CU59&lt;$G59),(AV59*V$7/366)*CU59,(+AV59*V$7/366)*($G59+U59)+((AV59-$H59)*V$7/366)*(CU59-$G59-U59)),IF(AV59&gt;0,+(AV59*V$7/366)*($G59+U59)+((AV59-$H59)*V$7/366)*(V$6-T$6-$G59-U59),0)+IF($F59="N",CV59*V$7/366*(V$6-T$6-CU59),0)),2)</f>
        <v>0</v>
      </c>
      <c r="W59" s="36"/>
      <c r="X59" s="42">
        <f>ROUND(IF(CX59&lt;0,IF(OR(-CX59&lt;$H59,CW59&lt;$G59),(AX59*X$7/366)*CW59,(+AX59*X$7/366)*($G59+W59)+((AX59-$H59)*X$7/366)*(CW59-$G59-W59)),IF(AX59&gt;0,+(AX59*X$7/366)*($G59+W59)+((AX59-$H59)*X$7/366)*(X$6-V$6-$G59-W59),0)+IF($F59="N",CX59*X$7/366*(X$6-V$6-CW59),0)),2)</f>
        <v>0</v>
      </c>
      <c r="Y59" s="36"/>
      <c r="Z59" s="42">
        <f>ROUND(IF(CZ59&lt;0,IF(OR(-CZ59&lt;$H59,CY59&lt;$G59),(AZ59*Z$7/366)*CY59,(+AZ59*Z$7/366)*($G59+Y59)+((AZ59-$H59)*Z$7/366)*(CY59-$G59-Y59)),IF(AZ59&gt;0,+(AZ59*Z$7/366)*($G59+Y59)+((AZ59-$H59)*Z$7/366)*(Z$6-X$6-$G59-Y59),0)+IF($F59="N",CZ59*Z$7/366*(Z$6-X$6-CY59),0)),2)</f>
        <v>0</v>
      </c>
      <c r="AA59" s="36"/>
      <c r="AB59" s="42">
        <f>ROUND(IF(DB59&lt;0,IF(OR(-DB59&lt;$H59,DA59&lt;$G59),(BB59*AB$7/366)*DA59,(+BB59*AB$7/366)*($G59+AA59)+((BB59-$H59)*AB$7/366)*(DA59-$G59-AA59)),IF(BB59&gt;0,+(BB59*AB$7/366)*($G59+AA59)+((BB59-$H59)*AB$7/366)*(AB$6-Z$6-$G59-AA59),0)+IF($F59="N",DB59*AB$7/366*(AB$6-Z$6-DA59),0)),2)</f>
        <v>0</v>
      </c>
      <c r="AC59" s="36"/>
      <c r="AD59" s="42">
        <f>ROUND(IF(DD59&lt;0,IF(OR(-DD59&lt;$H59,DC59&lt;$G59),(BD59*AD$7/366)*DC59,(+BD59*AD$7/366)*($G59+AC59)+((BD59-$H59)*AD$7/366)*(DC59-$G59-AC59)),IF(BD59&gt;0,+(BD59*AD$7/366)*($G59+AC59)+((BD59-$H59)*AD$7/366)*(AD$6-AB$6-$G59-AC59),0)+IF($F59="N",DD59*AD$7/366*(AD$6-AB$6-DC59),0)),2)</f>
        <v>0</v>
      </c>
      <c r="AE59" s="36"/>
      <c r="AF59" s="42">
        <f>ROUND(IF(DF59&lt;0,IF(OR(-DF59&lt;$H59,DE59&lt;$G59),(BF59*AF$7/366)*DE59,(+BF59*AF$7/366)*($G59+AE59)+((BF59-$H59)*AF$7/366)*(DE59-$G59-AE59)),IF(BF59&gt;0,+(BF59*AF$7/366)*($G59+AE59)+((BF59-$H59)*AF$7/366)*(AF$6-AD$6-$G59-AE59),0)+IF($F59="N",DF59*AF$7/366*(AF$6-AD$6-DE59),0)),2)</f>
        <v>0</v>
      </c>
      <c r="AG59" s="63">
        <f>SUM(J59:AF59)</f>
        <v>0</v>
      </c>
      <c r="AH59" s="68">
        <f>+BH59</f>
        <v>0</v>
      </c>
      <c r="AI59" s="42"/>
      <c r="AJ59" s="37">
        <f>+AH56</f>
        <v>0</v>
      </c>
      <c r="AK59" s="37"/>
      <c r="AL59" s="37">
        <f>ROUND(IF(AJ59&gt;0,ROUND(+AJ59-$H59+J59,2),0)+IF($F59="N",+CJ59)+IF(CJ59&lt;0,IF(AJ59&lt;$H59,+CJ59+$H59,+CJ59))+IF($F59="N",IF(AJ59=0,J59,0)),2)</f>
        <v>0</v>
      </c>
      <c r="AM59" s="42"/>
      <c r="AN59" s="37">
        <f>ROUND(IF(AL59&gt;0,ROUND(+AL59-$H59+L59,2),0)+IF($F59="N",+CL59)+IF(CL59&lt;0,IF(AL59&lt;$H59,+CL59+$H59,+CL59))+IF($F59="N",IF(AL59=0,L59,0)),2)+IF(AND(AL59&gt;0,+AL59-$H59+L59&lt;0),-(AL59-$H59+L59),0)</f>
        <v>0</v>
      </c>
      <c r="AO59" s="42"/>
      <c r="AP59" s="37">
        <f>ROUND(IF(AN59&gt;0,ROUND(+AN59-$H59+N59,2),0)+IF($F59="N",+CN59)+IF(CN59&lt;0,IF(AN59&lt;$H59,+CN59+$H59,+CN59))+IF($F59="N",IF(AN59=0,N59,0)),2)+IF(AND(AN59&gt;0,+AN59-$H59+N59&lt;0),-(AN59-$H59+N59),0)</f>
        <v>0</v>
      </c>
      <c r="AQ59" s="42"/>
      <c r="AR59" s="37">
        <f>ROUND(IF(AP59&gt;0,ROUND(+AP59-$H59+P59,2),0)+IF($F59="N",+CP59)+IF(CP59&lt;0,IF(AP59&lt;$H59,+CP59+$H59,+CP59))+IF($F59="N",IF(AP59=0,P59,0)),2)+IF(AND(AP59&gt;0,+AP59-$H59+P59&lt;0),-(AP59-$H59+P59),0)</f>
        <v>0</v>
      </c>
      <c r="AS59" s="42"/>
      <c r="AT59" s="37">
        <f>ROUND(IF(AR59&gt;0,ROUND(+AR59-$H59+R59,2),0)+IF($F59="N",+CR59)+IF(CR59&lt;0,IF(AR59&lt;$H59,+CR59+$H59,+CR59))+IF($F59="N",IF(AR59=0,R59,0)),2)+IF(AND(AR59&gt;0,+AR59-$H59+R59&lt;0),-(AR59-$H59+R59),0)</f>
        <v>0</v>
      </c>
      <c r="AU59" s="42"/>
      <c r="AV59" s="37">
        <f>ROUND(IF(AT59&gt;0,ROUND(+AT59-$H59+T59,2),0)+IF($F59="N",+CT59)+IF(CT59&lt;0,IF(AT59&lt;$H59,+CT59+$H59,+CT59))+IF($F59="N",IF(AT59=0,T59,0)),2)+IF(AND(AT59&gt;0,+AT59-$H59+T59&lt;0),-(AT59-$H59+T59),0)</f>
        <v>0</v>
      </c>
      <c r="AW59" s="42"/>
      <c r="AX59" s="37">
        <f>ROUND(IF(AV59&gt;0,ROUND(+AV59-$H59+V59,2),0)+IF($F59="N",+CV59)+IF(CV59&lt;0,IF(AV59&lt;$H59,+CV59+$H59,+CV59))+IF($F59="N",IF(AV59=0,V59,0)),2)+IF(AND(AV59&gt;0,+AV59-$H59+V59&lt;0),-(AV59-$H59+V59),0)</f>
        <v>0</v>
      </c>
      <c r="AY59" s="42"/>
      <c r="AZ59" s="37">
        <f>ROUND(IF(AX59&gt;0,ROUND(+AX59-$H59+X59,2),0)+IF($F59="N",+CX59)+IF(CX59&lt;0,IF(AX59&lt;$H59,+CX59+$H59,+CX59))+IF($F59="N",IF(AX59=0,X59,0)),2)+IF(AND(AX59&gt;0,+AX59-$H59+X59&lt;0),-(AX59-$H59+X59),0)</f>
        <v>0</v>
      </c>
      <c r="BA59" s="42"/>
      <c r="BB59" s="37">
        <f>ROUND(IF(AZ59&gt;0,ROUND(+AZ59-$H59+Z59,2),0)+IF($F59="N",+CZ59)+IF(CZ59&lt;0,IF(AZ59&lt;$H59,+CZ59+$H59,+CZ59))+IF($F59="N",IF(AZ59=0,Z59,0)),2)+IF(AND(AZ59&gt;0,+AZ59-$H59+Z59&lt;0),-(AZ59-$H59+Z59),0)</f>
        <v>0</v>
      </c>
      <c r="BC59" s="42"/>
      <c r="BD59" s="37">
        <f>ROUND(IF(BB59&gt;0,ROUND(+BB59-$H59+AB59,2),0)+IF($F59="N",+DB59)+IF(DB59&lt;0,IF(BB59&lt;$H59,+DB59+$H59,+DB59))+IF($F59="N",IF(BB59=0,AB59,0)),2)+IF(AND(BB59&gt;0,+BB59-$H59+AB59&lt;0),-(BB59-$H59+AB59),0)</f>
        <v>0</v>
      </c>
      <c r="BE59" s="42"/>
      <c r="BF59" s="37">
        <f>ROUND(IF(BD59&gt;0,ROUND(+BD59-$H59+AD59,2),0)+IF($F59="N",+DD59)+IF(DD59&lt;0,IF(BD59&lt;$H59,+DD59+$H59,+DD59))+IF($F59="N",IF(BD59=0,AD59,0)),2)+IF(AND(BD59&gt;0,+BD59-$H59+AD59&lt;0),-(BD59-$H59+AD59),0)</f>
        <v>0</v>
      </c>
      <c r="BG59" s="42"/>
      <c r="BH59" s="37">
        <f>ROUND(IF(BF59&gt;0,ROUND(+BF59-$H59+AF59,2),0)+IF($F59="N",+DF59)+IF(DF59&lt;0,IF(BF59&lt;$H59,+DF59+$H59,+DF59))+IF($F59="N",IF(BF59=0,AF59,0)),2)+IF(AND(BF59&gt;0,+BF59-$H59+AF59&lt;0),-(BF59-$H59+AF59),0)</f>
        <v>0</v>
      </c>
      <c r="BI59" s="69">
        <f>+BH59</f>
        <v>0</v>
      </c>
      <c r="BK59" s="42">
        <f>+AJ59-AL59</f>
        <v>0</v>
      </c>
      <c r="BL59" s="42"/>
      <c r="BM59" s="42">
        <f>+AL59-AN59</f>
        <v>0</v>
      </c>
      <c r="BN59" s="42"/>
      <c r="BO59" s="42">
        <f>+AN59-AP59</f>
        <v>0</v>
      </c>
      <c r="BP59" s="42"/>
      <c r="BQ59" s="42">
        <f>+AP59-AR59</f>
        <v>0</v>
      </c>
      <c r="BR59" s="42"/>
      <c r="BS59" s="42">
        <f>+AR59-AT59</f>
        <v>0</v>
      </c>
      <c r="BT59" s="42"/>
      <c r="BU59" s="42">
        <f>+AT59-AV59</f>
        <v>0</v>
      </c>
      <c r="BV59" s="42"/>
      <c r="BW59" s="42">
        <f>+AV59-AX59</f>
        <v>0</v>
      </c>
      <c r="BX59" s="42"/>
      <c r="BY59" s="42">
        <f>+AX59-AZ59</f>
        <v>0</v>
      </c>
      <c r="BZ59" s="42"/>
      <c r="CA59" s="42">
        <f>+AZ59-BB59</f>
        <v>0</v>
      </c>
      <c r="CB59" s="42"/>
      <c r="CC59" s="42">
        <f>+BB59-BD59</f>
        <v>0</v>
      </c>
      <c r="CD59" s="42"/>
      <c r="CE59" s="42">
        <f>+BD59-BF59</f>
        <v>0</v>
      </c>
      <c r="CF59" s="42"/>
      <c r="CG59" s="42">
        <f>+BF59-BH59</f>
        <v>0</v>
      </c>
      <c r="CI59" s="37">
        <v>1</v>
      </c>
      <c r="CJ59" s="37">
        <v>0</v>
      </c>
      <c r="CK59" s="37"/>
      <c r="CL59" s="37"/>
      <c r="CM59" s="37"/>
      <c r="CN59" s="37"/>
      <c r="CO59" s="37"/>
      <c r="CP59" s="37"/>
      <c r="CQ59" s="37"/>
      <c r="CR59" s="37"/>
      <c r="CS59" s="37"/>
      <c r="CT59" s="37"/>
      <c r="CU59" s="37"/>
      <c r="CV59" s="37"/>
      <c r="CW59" s="37"/>
      <c r="CX59" s="37"/>
      <c r="CY59" s="37"/>
      <c r="CZ59" s="37"/>
      <c r="DA59" s="37"/>
      <c r="DB59" s="37"/>
      <c r="DC59" s="37"/>
      <c r="DD59" s="37"/>
      <c r="DE59" s="37"/>
      <c r="DF59" s="37"/>
    </row>
    <row r="60" spans="1:110" hidden="1">
      <c r="G60" s="35" t="s">
        <v>39</v>
      </c>
      <c r="H60" s="50">
        <f>+AF57</f>
        <v>52227</v>
      </c>
      <c r="I60" s="51">
        <v>40908</v>
      </c>
      <c r="J60" s="52">
        <f>+J57+365</f>
        <v>52258</v>
      </c>
      <c r="L60" s="52">
        <f>+L57+365</f>
        <v>52286</v>
      </c>
      <c r="N60" s="52">
        <f>+N57+365</f>
        <v>52317</v>
      </c>
      <c r="P60" s="52">
        <f>+P57+365</f>
        <v>52347</v>
      </c>
      <c r="R60" s="52">
        <f>+R57+365</f>
        <v>52378</v>
      </c>
      <c r="T60" s="52">
        <f>+T57+365</f>
        <v>52408</v>
      </c>
      <c r="V60" s="52">
        <f>+V57+365</f>
        <v>52439</v>
      </c>
      <c r="X60" s="52">
        <f>+X57+365</f>
        <v>52470</v>
      </c>
      <c r="Z60" s="52">
        <f>+Z57+365</f>
        <v>52500</v>
      </c>
      <c r="AB60" s="52">
        <f>+AB57+365</f>
        <v>52531</v>
      </c>
      <c r="AD60" s="52">
        <f>+AD57+365</f>
        <v>52561</v>
      </c>
      <c r="AF60" s="52">
        <f>+AF57+365</f>
        <v>52592</v>
      </c>
      <c r="AG60" s="61" t="s">
        <v>24</v>
      </c>
      <c r="AH60" s="66" t="s">
        <v>12</v>
      </c>
      <c r="AI60" s="52"/>
      <c r="AJ60" s="53">
        <f>+H57</f>
        <v>51862</v>
      </c>
      <c r="AK60" s="53"/>
      <c r="AL60" s="52">
        <f>+AL57+365</f>
        <v>52258</v>
      </c>
      <c r="AN60" s="52">
        <f>+AN57+365</f>
        <v>52286</v>
      </c>
      <c r="AP60" s="52">
        <f>+AP57+365</f>
        <v>52317</v>
      </c>
      <c r="AR60" s="52">
        <f>+AR57+365</f>
        <v>52347</v>
      </c>
      <c r="AT60" s="52">
        <f>+AT57+365</f>
        <v>52378</v>
      </c>
      <c r="AV60" s="52">
        <f>+AV57+365</f>
        <v>52408</v>
      </c>
      <c r="AX60" s="52">
        <f>+AX57+365</f>
        <v>52439</v>
      </c>
      <c r="AZ60" s="52">
        <f>+AZ57+365</f>
        <v>52470</v>
      </c>
      <c r="BB60" s="52">
        <f>+BB57+365</f>
        <v>52500</v>
      </c>
      <c r="BD60" s="52">
        <f>+BD57+365</f>
        <v>52531</v>
      </c>
      <c r="BF60" s="52">
        <f>+BF57+365</f>
        <v>52561</v>
      </c>
      <c r="BH60" s="52">
        <f>+BH57+365</f>
        <v>52592</v>
      </c>
      <c r="BI60" s="69" t="s">
        <v>40</v>
      </c>
      <c r="BJ60" s="53"/>
      <c r="BK60" s="52">
        <f>+BK57+365</f>
        <v>52258</v>
      </c>
      <c r="BM60" s="52">
        <f>+BM57+365</f>
        <v>52286</v>
      </c>
      <c r="BO60" s="52">
        <f>+BO57+365</f>
        <v>52317</v>
      </c>
      <c r="BQ60" s="52">
        <f>+BQ57+365</f>
        <v>52347</v>
      </c>
      <c r="BS60" s="52">
        <f>+BS57+365</f>
        <v>52378</v>
      </c>
      <c r="BU60" s="52">
        <f>+BU57+365</f>
        <v>52408</v>
      </c>
      <c r="BW60" s="52">
        <f>+BW57+365</f>
        <v>52439</v>
      </c>
      <c r="BY60" s="52">
        <f>+BY57+365</f>
        <v>52470</v>
      </c>
      <c r="CA60" s="52">
        <f>+CA57+365</f>
        <v>52500</v>
      </c>
      <c r="CC60" s="52">
        <f>+CC57+365</f>
        <v>52531</v>
      </c>
      <c r="CE60" s="52">
        <f>+CE57+365</f>
        <v>52561</v>
      </c>
      <c r="CG60" s="52">
        <f>+CG57+365</f>
        <v>52592</v>
      </c>
      <c r="CH60" s="52"/>
      <c r="CI60" s="52"/>
      <c r="CJ60" s="52">
        <f>+CJ57+365</f>
        <v>52258</v>
      </c>
      <c r="CL60" s="52"/>
      <c r="CM60" s="31"/>
      <c r="CN60" s="52"/>
      <c r="CP60" s="52"/>
      <c r="CR60" s="52"/>
      <c r="CT60" s="52"/>
      <c r="CV60" s="52"/>
      <c r="CX60" s="52"/>
      <c r="CZ60" s="52"/>
      <c r="DB60" s="52"/>
      <c r="DD60" s="52"/>
      <c r="DF60" s="52"/>
    </row>
    <row r="61" spans="1:110" ht="22.5" hidden="1">
      <c r="G61" s="35" t="s">
        <v>39</v>
      </c>
      <c r="H61" s="55" t="s">
        <v>41</v>
      </c>
      <c r="I61" s="36"/>
      <c r="J61" s="56">
        <f>$D$1</f>
        <v>6.6000000000000003E-2</v>
      </c>
      <c r="K61" s="57"/>
      <c r="L61" s="56">
        <f>$D$1</f>
        <v>6.6000000000000003E-2</v>
      </c>
      <c r="M61" s="57"/>
      <c r="N61" s="56">
        <f>$D$1</f>
        <v>6.6000000000000003E-2</v>
      </c>
      <c r="O61" s="57"/>
      <c r="P61" s="56">
        <f>$D$1</f>
        <v>6.6000000000000003E-2</v>
      </c>
      <c r="Q61" s="57"/>
      <c r="R61" s="56">
        <f>$D$1</f>
        <v>6.6000000000000003E-2</v>
      </c>
      <c r="S61" s="57"/>
      <c r="T61" s="56">
        <f>$D$1</f>
        <v>6.6000000000000003E-2</v>
      </c>
      <c r="U61" s="57"/>
      <c r="V61" s="56">
        <f>$D$1</f>
        <v>6.6000000000000003E-2</v>
      </c>
      <c r="W61" s="57"/>
      <c r="X61" s="56">
        <f>$D$1</f>
        <v>6.6000000000000003E-2</v>
      </c>
      <c r="Y61" s="57"/>
      <c r="Z61" s="56">
        <f>$D$1</f>
        <v>6.6000000000000003E-2</v>
      </c>
      <c r="AA61" s="57"/>
      <c r="AB61" s="56">
        <f>$D$1</f>
        <v>6.6000000000000003E-2</v>
      </c>
      <c r="AC61" s="57"/>
      <c r="AD61" s="56">
        <f>$D$1</f>
        <v>6.6000000000000003E-2</v>
      </c>
      <c r="AE61" s="57"/>
      <c r="AF61" s="56">
        <f>$D$1</f>
        <v>6.6000000000000003E-2</v>
      </c>
      <c r="AG61" s="62" t="s">
        <v>14</v>
      </c>
      <c r="AH61" s="67" t="s">
        <v>42</v>
      </c>
      <c r="AI61" s="58"/>
      <c r="AJ61" s="46" t="s">
        <v>33</v>
      </c>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69"/>
      <c r="CJ61" s="52"/>
      <c r="CL61" s="52"/>
      <c r="CN61" s="52"/>
      <c r="CO61" s="52"/>
      <c r="CP61" s="52"/>
      <c r="CQ61" s="52"/>
      <c r="CR61" s="52"/>
      <c r="CS61" s="52"/>
      <c r="CT61" s="52"/>
      <c r="CU61" s="52"/>
      <c r="CV61" s="52"/>
      <c r="CX61" s="52"/>
      <c r="CZ61" s="52"/>
      <c r="DB61" s="52"/>
      <c r="DD61" s="52"/>
      <c r="DF61" s="52"/>
    </row>
    <row r="62" spans="1:110">
      <c r="A62" s="31">
        <v>19</v>
      </c>
      <c r="B62" s="42">
        <f>+AG62</f>
        <v>0</v>
      </c>
      <c r="C62" s="42">
        <f>+BH62</f>
        <v>0</v>
      </c>
      <c r="F62" s="31" t="s">
        <v>43</v>
      </c>
      <c r="G62" s="31">
        <v>1</v>
      </c>
      <c r="H62" s="37">
        <f>+$D$4</f>
        <v>0</v>
      </c>
      <c r="I62" s="36"/>
      <c r="J62" s="42">
        <f>ROUND(IF(CJ62&lt;0,IF(OR(-CJ62&lt;$H62,CI62&lt;$G62),(AJ62*J$7/366)*CI62,(+AJ62*J$7/366)*($G62+I62)+((AJ62-$H62)*J$7/366)*(CI62-$G62-I62)),IF(AJ62&gt;0,+(AJ62*J$7/366)*($G62+I62)+((AJ62-$H62)*J$7/366)*(J$6-H$6-$G62-I62),0)+IF($F62="N",CJ62*J$7/366*(J$6-H$6-CI62),0)),2)</f>
        <v>0</v>
      </c>
      <c r="K62" s="36"/>
      <c r="L62" s="42">
        <f>ROUND(IF(CL62&lt;0,IF(OR(-CL62&lt;$H62,CK62&lt;$G62),(AL62*L$7/366)*CK62,(+AL62*L$7/366)*($G62+K62)+((AL62-$H62)*L$7/366)*(CK62-$G62-K62)),IF(AL62&gt;0,+(AL62*L$7/366)*($G62+K62)+((AL62-$H62)*L$7/366)*(L$6-J$6-$G62-K62),0)+IF($F62="N",CL62*L$7/366*(L$6-J$6-CK62),0)),2)</f>
        <v>0</v>
      </c>
      <c r="M62" s="36"/>
      <c r="N62" s="42">
        <f>ROUND(IF(CN62&lt;0,IF(OR(-CN62&lt;$H62,CM62&lt;$G62),(AN62*N$7/366)*CM62,(+AN62*N$7/366)*($G62+M62)+((AN62-$H62)*N$7/366)*(CM62-$G62-M62)),IF(AN62&gt;0,+(AN62*N$7/366)*($G62+M62)+((AN62-$H62)*N$7/366)*(N$6-L$6-$G62-M62),0)+IF($F62="N",CN62*N$7/366*(N$6-L$6-CM62),0)),2)</f>
        <v>0</v>
      </c>
      <c r="O62" s="36"/>
      <c r="P62" s="42">
        <f>ROUND(IF(CP62&lt;0,IF(OR(-CP62&lt;$H62,CO62&lt;$G62),(AP62*P$7/366)*CO62,(+AP62*P$7/366)*($G62+O62)+((AP62-$H62)*P$7/366)*(CO62-$G62-O62)),IF(AP62&gt;0,+(AP62*P$7/366)*($G62+O62)+((AP62-$H62)*P$7/366)*(P$6-N$6-$G62-O62),0)+IF($F62="N",CP62*P$7/366*(P$6-N$6-CO62),0)),2)</f>
        <v>0</v>
      </c>
      <c r="Q62" s="36"/>
      <c r="R62" s="42">
        <f>ROUND(IF(CR62&lt;0,IF(OR(-CR62&lt;$H62,CQ62&lt;$G62),(AR62*R$7/366)*CQ62,(+AR62*R$7/366)*($G62+Q62)+((AR62-$H62)*R$7/366)*(CQ62-$G62-Q62)),IF(AR62&gt;0,+(AR62*R$7/366)*($G62+Q62)+((AR62-$H62)*R$7/366)*(R$6-P$6-$G62-Q62),0)+IF($F62="N",CR62*R$7/366*(R$6-P$6-CQ62),0)),2)</f>
        <v>0</v>
      </c>
      <c r="S62" s="36"/>
      <c r="T62" s="42">
        <f>ROUND(IF(CT62&lt;0,IF(OR(-CT62&lt;$H62,CS62&lt;$G62),(AT62*T$7/366)*CS62,(+AT62*T$7/366)*($G62+S62)+((AT62-$H62)*T$7/366)*(CS62-$G62-S62)),IF(AT62&gt;0,+(AT62*T$7/366)*($G62+S62)+((AT62-$H62)*T$7/366)*(T$6-R$6-$G62-S62),0)+IF($F62="N",CT62*T$7/366*(T$6-R$6-CS62),0)),2)</f>
        <v>0</v>
      </c>
      <c r="U62" s="36"/>
      <c r="V62" s="42">
        <f>ROUND(IF(CV62&lt;0,IF(OR(-CV62&lt;$H62,CU62&lt;$G62),(AV62*V$7/366)*CU62,(+AV62*V$7/366)*($G62+U62)+((AV62-$H62)*V$7/366)*(CU62-$G62-U62)),IF(AV62&gt;0,+(AV62*V$7/366)*($G62+U62)+((AV62-$H62)*V$7/366)*(V$6-T$6-$G62-U62),0)+IF($F62="N",CV62*V$7/366*(V$6-T$6-CU62),0)),2)</f>
        <v>0</v>
      </c>
      <c r="W62" s="36"/>
      <c r="X62" s="42">
        <f>ROUND(IF(CX62&lt;0,IF(OR(-CX62&lt;$H62,CW62&lt;$G62),(AX62*X$7/366)*CW62,(+AX62*X$7/366)*($G62+W62)+((AX62-$H62)*X$7/366)*(CW62-$G62-W62)),IF(AX62&gt;0,+(AX62*X$7/366)*($G62+W62)+((AX62-$H62)*X$7/366)*(X$6-V$6-$G62-W62),0)+IF($F62="N",CX62*X$7/366*(X$6-V$6-CW62),0)),2)</f>
        <v>0</v>
      </c>
      <c r="Y62" s="36"/>
      <c r="Z62" s="42">
        <f>ROUND(IF(CZ62&lt;0,IF(OR(-CZ62&lt;$H62,CY62&lt;$G62),(AZ62*Z$7/366)*CY62,(+AZ62*Z$7/366)*($G62+Y62)+((AZ62-$H62)*Z$7/366)*(CY62-$G62-Y62)),IF(AZ62&gt;0,+(AZ62*Z$7/366)*($G62+Y62)+((AZ62-$H62)*Z$7/366)*(Z$6-X$6-$G62-Y62),0)+IF($F62="N",CZ62*Z$7/366*(Z$6-X$6-CY62),0)),2)</f>
        <v>0</v>
      </c>
      <c r="AA62" s="36"/>
      <c r="AB62" s="42">
        <f>ROUND(IF(DB62&lt;0,IF(OR(-DB62&lt;$H62,DA62&lt;$G62),(BB62*AB$7/366)*DA62,(+BB62*AB$7/366)*($G62+AA62)+((BB62-$H62)*AB$7/366)*(DA62-$G62-AA62)),IF(BB62&gt;0,+(BB62*AB$7/366)*($G62+AA62)+((BB62-$H62)*AB$7/366)*(AB$6-Z$6-$G62-AA62),0)+IF($F62="N",DB62*AB$7/366*(AB$6-Z$6-DA62),0)),2)</f>
        <v>0</v>
      </c>
      <c r="AC62" s="36"/>
      <c r="AD62" s="42">
        <f>ROUND(IF(DD62&lt;0,IF(OR(-DD62&lt;$H62,DC62&lt;$G62),(BD62*AD$7/366)*DC62,(+BD62*AD$7/366)*($G62+AC62)+((BD62-$H62)*AD$7/366)*(DC62-$G62-AC62)),IF(BD62&gt;0,+(BD62*AD$7/366)*($G62+AC62)+((BD62-$H62)*AD$7/366)*(AD$6-AB$6-$G62-AC62),0)+IF($F62="N",DD62*AD$7/366*(AD$6-AB$6-DC62),0)),2)</f>
        <v>0</v>
      </c>
      <c r="AE62" s="36"/>
      <c r="AF62" s="42">
        <f>ROUND(IF(DF62&lt;0,IF(OR(-DF62&lt;$H62,DE62&lt;$G62),(BF62*AF$7/366)*DE62,(+BF62*AF$7/366)*($G62+AE62)+((BF62-$H62)*AF$7/366)*(DE62-$G62-AE62)),IF(BF62&gt;0,+(BF62*AF$7/366)*($G62+AE62)+((BF62-$H62)*AF$7/366)*(AF$6-AD$6-$G62-AE62),0)+IF($F62="N",DF62*AF$7/366*(AF$6-AD$6-DE62),0)),2)</f>
        <v>0</v>
      </c>
      <c r="AG62" s="63">
        <f>SUM(J62:AF62)</f>
        <v>0</v>
      </c>
      <c r="AH62" s="68">
        <f>+BH62</f>
        <v>0</v>
      </c>
      <c r="AI62" s="42"/>
      <c r="AJ62" s="37">
        <f>+AH59</f>
        <v>0</v>
      </c>
      <c r="AK62" s="37"/>
      <c r="AL62" s="37">
        <f>ROUND(IF(AJ62&gt;0,ROUND(+AJ62-$H62+J62,2),0)+IF($F62="N",+CJ62)+IF(CJ62&lt;0,IF(AJ62&lt;$H62,+CJ62+$H62,+CJ62))+IF($F62="N",IF(AJ62=0,J62,0)),2)</f>
        <v>0</v>
      </c>
      <c r="AM62" s="42"/>
      <c r="AN62" s="37">
        <f>ROUND(IF(AL62&gt;0,ROUND(+AL62-$H62+L62,2),0)+IF($F62="N",+CL62)+IF(CL62&lt;0,IF(AL62&lt;$H62,+CL62+$H62,+CL62))+IF($F62="N",IF(AL62=0,L62,0)),2)+IF(AND(AL62&gt;0,+AL62-$H62+L62&lt;0),-(AL62-$H62+L62),0)</f>
        <v>0</v>
      </c>
      <c r="AO62" s="42"/>
      <c r="AP62" s="37">
        <f>ROUND(IF(AN62&gt;0,ROUND(+AN62-$H62+N62,2),0)+IF($F62="N",+CN62)+IF(CN62&lt;0,IF(AN62&lt;$H62,+CN62+$H62,+CN62))+IF($F62="N",IF(AN62=0,N62,0)),2)+IF(AND(AN62&gt;0,+AN62-$H62+N62&lt;0),-(AN62-$H62+N62),0)</f>
        <v>0</v>
      </c>
      <c r="AQ62" s="42"/>
      <c r="AR62" s="37">
        <f>ROUND(IF(AP62&gt;0,ROUND(+AP62-$H62+P62,2),0)+IF($F62="N",+CP62)+IF(CP62&lt;0,IF(AP62&lt;$H62,+CP62+$H62,+CP62))+IF($F62="N",IF(AP62=0,P62,0)),2)+IF(AND(AP62&gt;0,+AP62-$H62+P62&lt;0),-(AP62-$H62+P62),0)</f>
        <v>0</v>
      </c>
      <c r="AS62" s="42"/>
      <c r="AT62" s="37">
        <f>ROUND(IF(AR62&gt;0,ROUND(+AR62-$H62+R62,2),0)+IF($F62="N",+CR62)+IF(CR62&lt;0,IF(AR62&lt;$H62,+CR62+$H62,+CR62))+IF($F62="N",IF(AR62=0,R62,0)),2)+IF(AND(AR62&gt;0,+AR62-$H62+R62&lt;0),-(AR62-$H62+R62),0)</f>
        <v>0</v>
      </c>
      <c r="AU62" s="42"/>
      <c r="AV62" s="37">
        <f>ROUND(IF(AT62&gt;0,ROUND(+AT62-$H62+T62,2),0)+IF($F62="N",+CT62)+IF(CT62&lt;0,IF(AT62&lt;$H62,+CT62+$H62,+CT62))+IF($F62="N",IF(AT62=0,T62,0)),2)+IF(AND(AT62&gt;0,+AT62-$H62+T62&lt;0),-(AT62-$H62+T62),0)</f>
        <v>0</v>
      </c>
      <c r="AW62" s="42"/>
      <c r="AX62" s="37">
        <f>ROUND(IF(AV62&gt;0,ROUND(+AV62-$H62+V62,2),0)+IF($F62="N",+CV62)+IF(CV62&lt;0,IF(AV62&lt;$H62,+CV62+$H62,+CV62))+IF($F62="N",IF(AV62=0,V62,0)),2)+IF(AND(AV62&gt;0,+AV62-$H62+V62&lt;0),-(AV62-$H62+V62),0)</f>
        <v>0</v>
      </c>
      <c r="AY62" s="42"/>
      <c r="AZ62" s="37">
        <f>ROUND(IF(AX62&gt;0,ROUND(+AX62-$H62+X62,2),0)+IF($F62="N",+CX62)+IF(CX62&lt;0,IF(AX62&lt;$H62,+CX62+$H62,+CX62))+IF($F62="N",IF(AX62=0,X62,0)),2)+IF(AND(AX62&gt;0,+AX62-$H62+X62&lt;0),-(AX62-$H62+X62),0)</f>
        <v>0</v>
      </c>
      <c r="BA62" s="42"/>
      <c r="BB62" s="37">
        <f>ROUND(IF(AZ62&gt;0,ROUND(+AZ62-$H62+Z62,2),0)+IF($F62="N",+CZ62)+IF(CZ62&lt;0,IF(AZ62&lt;$H62,+CZ62+$H62,+CZ62))+IF($F62="N",IF(AZ62=0,Z62,0)),2)+IF(AND(AZ62&gt;0,+AZ62-$H62+Z62&lt;0),-(AZ62-$H62+Z62),0)</f>
        <v>0</v>
      </c>
      <c r="BC62" s="42"/>
      <c r="BD62" s="37">
        <f>ROUND(IF(BB62&gt;0,ROUND(+BB62-$H62+AB62,2),0)+IF($F62="N",+DB62)+IF(DB62&lt;0,IF(BB62&lt;$H62,+DB62+$H62,+DB62))+IF($F62="N",IF(BB62=0,AB62,0)),2)+IF(AND(BB62&gt;0,+BB62-$H62+AB62&lt;0),-(BB62-$H62+AB62),0)</f>
        <v>0</v>
      </c>
      <c r="BE62" s="42"/>
      <c r="BF62" s="37">
        <f>ROUND(IF(BD62&gt;0,ROUND(+BD62-$H62+AD62,2),0)+IF($F62="N",+DD62)+IF(DD62&lt;0,IF(BD62&lt;$H62,+DD62+$H62,+DD62))+IF($F62="N",IF(BD62=0,AD62,0)),2)+IF(AND(BD62&gt;0,+BD62-$H62+AD62&lt;0),-(BD62-$H62+AD62),0)</f>
        <v>0</v>
      </c>
      <c r="BG62" s="42"/>
      <c r="BH62" s="37">
        <f>ROUND(IF(BF62&gt;0,ROUND(+BF62-$H62+AF62,2),0)+IF($F62="N",+DF62)+IF(DF62&lt;0,IF(BF62&lt;$H62,+DF62+$H62,+DF62))+IF($F62="N",IF(BF62=0,AF62,0)),2)+IF(AND(BF62&gt;0,+BF62-$H62+AF62&lt;0),-(BF62-$H62+AF62),0)</f>
        <v>0</v>
      </c>
      <c r="BI62" s="69">
        <f>+BH62</f>
        <v>0</v>
      </c>
      <c r="BK62" s="42">
        <f>+AJ62-AL62</f>
        <v>0</v>
      </c>
      <c r="BL62" s="42"/>
      <c r="BM62" s="42">
        <f>+AL62-AN62</f>
        <v>0</v>
      </c>
      <c r="BN62" s="42"/>
      <c r="BO62" s="42">
        <f>+AN62-AP62</f>
        <v>0</v>
      </c>
      <c r="BP62" s="42"/>
      <c r="BQ62" s="42">
        <f>+AP62-AR62</f>
        <v>0</v>
      </c>
      <c r="BR62" s="42"/>
      <c r="BS62" s="42">
        <f>+AR62-AT62</f>
        <v>0</v>
      </c>
      <c r="BT62" s="42"/>
      <c r="BU62" s="42">
        <f>+AT62-AV62</f>
        <v>0</v>
      </c>
      <c r="BV62" s="42"/>
      <c r="BW62" s="42">
        <f>+AV62-AX62</f>
        <v>0</v>
      </c>
      <c r="BX62" s="42"/>
      <c r="BY62" s="42">
        <f>+AX62-AZ62</f>
        <v>0</v>
      </c>
      <c r="BZ62" s="42"/>
      <c r="CA62" s="42">
        <f>+AZ62-BB62</f>
        <v>0</v>
      </c>
      <c r="CB62" s="42"/>
      <c r="CC62" s="42">
        <f>+BB62-BD62</f>
        <v>0</v>
      </c>
      <c r="CD62" s="42"/>
      <c r="CE62" s="42">
        <f>+BD62-BF62</f>
        <v>0</v>
      </c>
      <c r="CF62" s="42"/>
      <c r="CG62" s="42">
        <f>+BF62-BH62</f>
        <v>0</v>
      </c>
      <c r="CI62" s="37">
        <v>1</v>
      </c>
      <c r="CJ62" s="37">
        <v>0</v>
      </c>
      <c r="CK62" s="37"/>
      <c r="CL62" s="37"/>
      <c r="CM62" s="37"/>
      <c r="CN62" s="37"/>
      <c r="CO62" s="37"/>
      <c r="CP62" s="37"/>
      <c r="CQ62" s="37"/>
      <c r="CR62" s="37"/>
      <c r="CS62" s="37"/>
      <c r="CT62" s="37"/>
      <c r="CU62" s="37"/>
      <c r="CV62" s="37"/>
      <c r="CW62" s="37"/>
      <c r="CX62" s="37"/>
      <c r="CY62" s="37"/>
      <c r="CZ62" s="37"/>
      <c r="DA62" s="37"/>
      <c r="DB62" s="37"/>
      <c r="DC62" s="37"/>
      <c r="DD62" s="37"/>
      <c r="DE62" s="37"/>
      <c r="DF62" s="37"/>
    </row>
    <row r="63" spans="1:110" hidden="1">
      <c r="G63" s="35" t="s">
        <v>39</v>
      </c>
      <c r="H63" s="50">
        <f>+AF60</f>
        <v>52592</v>
      </c>
      <c r="I63" s="51">
        <v>40908</v>
      </c>
      <c r="J63" s="52">
        <f>+J60+365</f>
        <v>52623</v>
      </c>
      <c r="L63" s="52">
        <f>+L60+365</f>
        <v>52651</v>
      </c>
      <c r="N63" s="52">
        <f>+N60+365</f>
        <v>52682</v>
      </c>
      <c r="P63" s="52">
        <f>+P60+365</f>
        <v>52712</v>
      </c>
      <c r="R63" s="52">
        <f>+R60+365</f>
        <v>52743</v>
      </c>
      <c r="T63" s="52">
        <f>+T60+365</f>
        <v>52773</v>
      </c>
      <c r="V63" s="52">
        <f>+V60+365</f>
        <v>52804</v>
      </c>
      <c r="X63" s="52">
        <f>+X60+365</f>
        <v>52835</v>
      </c>
      <c r="Z63" s="52">
        <f>+Z60+365</f>
        <v>52865</v>
      </c>
      <c r="AB63" s="52">
        <f>+AB60+365</f>
        <v>52896</v>
      </c>
      <c r="AD63" s="52">
        <f>+AD60+365</f>
        <v>52926</v>
      </c>
      <c r="AF63" s="52">
        <f>+AF60+365</f>
        <v>52957</v>
      </c>
      <c r="AG63" s="61" t="s">
        <v>24</v>
      </c>
      <c r="AH63" s="66" t="s">
        <v>12</v>
      </c>
      <c r="AI63" s="52"/>
      <c r="AJ63" s="53">
        <f>+H60</f>
        <v>52227</v>
      </c>
      <c r="AK63" s="53"/>
      <c r="AL63" s="52">
        <f>+AL60+365</f>
        <v>52623</v>
      </c>
      <c r="AN63" s="52">
        <f>+AN60+365</f>
        <v>52651</v>
      </c>
      <c r="AP63" s="52">
        <f>+AP60+365</f>
        <v>52682</v>
      </c>
      <c r="AR63" s="52">
        <f>+AR60+365</f>
        <v>52712</v>
      </c>
      <c r="AT63" s="52">
        <f>+AT60+365</f>
        <v>52743</v>
      </c>
      <c r="AV63" s="52">
        <f>+AV60+365</f>
        <v>52773</v>
      </c>
      <c r="AX63" s="52">
        <f>+AX60+365</f>
        <v>52804</v>
      </c>
      <c r="AZ63" s="52">
        <f>+AZ60+365</f>
        <v>52835</v>
      </c>
      <c r="BB63" s="52">
        <f>+BB60+365</f>
        <v>52865</v>
      </c>
      <c r="BD63" s="52">
        <f>+BD60+365</f>
        <v>52896</v>
      </c>
      <c r="BF63" s="52">
        <f>+BF60+365</f>
        <v>52926</v>
      </c>
      <c r="BH63" s="52">
        <f>+BH60+365</f>
        <v>52957</v>
      </c>
      <c r="BI63" s="69" t="s">
        <v>40</v>
      </c>
      <c r="BJ63" s="53"/>
      <c r="BK63" s="52">
        <f>+BK60+365</f>
        <v>52623</v>
      </c>
      <c r="BM63" s="52">
        <f>+BM60+365</f>
        <v>52651</v>
      </c>
      <c r="BO63" s="52">
        <f>+BO60+365</f>
        <v>52682</v>
      </c>
      <c r="BQ63" s="52">
        <f>+BQ60+365</f>
        <v>52712</v>
      </c>
      <c r="BS63" s="52">
        <f>+BS60+365</f>
        <v>52743</v>
      </c>
      <c r="BU63" s="52">
        <f>+BU60+365</f>
        <v>52773</v>
      </c>
      <c r="BW63" s="52">
        <f>+BW60+365</f>
        <v>52804</v>
      </c>
      <c r="BY63" s="52">
        <f>+BY60+365</f>
        <v>52835</v>
      </c>
      <c r="CA63" s="52">
        <f>+CA60+365</f>
        <v>52865</v>
      </c>
      <c r="CC63" s="52">
        <f>+CC60+365</f>
        <v>52896</v>
      </c>
      <c r="CE63" s="52">
        <f>+CE60+365</f>
        <v>52926</v>
      </c>
      <c r="CG63" s="52">
        <f>+CG60+365</f>
        <v>52957</v>
      </c>
      <c r="CH63" s="52"/>
      <c r="CI63" s="52"/>
      <c r="CJ63" s="52">
        <f>+CJ60+365</f>
        <v>52623</v>
      </c>
      <c r="CL63" s="52"/>
      <c r="CM63" s="31"/>
      <c r="CN63" s="52"/>
      <c r="CP63" s="52"/>
      <c r="CR63" s="52"/>
      <c r="CT63" s="52"/>
      <c r="CV63" s="52"/>
      <c r="CX63" s="52"/>
      <c r="CZ63" s="52"/>
      <c r="DB63" s="52"/>
      <c r="DD63" s="52"/>
      <c r="DF63" s="52"/>
    </row>
    <row r="64" spans="1:110" ht="22.5" hidden="1">
      <c r="G64" s="35" t="s">
        <v>39</v>
      </c>
      <c r="H64" s="55" t="s">
        <v>41</v>
      </c>
      <c r="I64" s="36"/>
      <c r="J64" s="56">
        <f>$D$1</f>
        <v>6.6000000000000003E-2</v>
      </c>
      <c r="K64" s="57"/>
      <c r="L64" s="56">
        <f>$D$1</f>
        <v>6.6000000000000003E-2</v>
      </c>
      <c r="M64" s="57"/>
      <c r="N64" s="56">
        <f>$D$1</f>
        <v>6.6000000000000003E-2</v>
      </c>
      <c r="O64" s="57"/>
      <c r="P64" s="56">
        <f>$D$1</f>
        <v>6.6000000000000003E-2</v>
      </c>
      <c r="Q64" s="57"/>
      <c r="R64" s="56">
        <f>$D$1</f>
        <v>6.6000000000000003E-2</v>
      </c>
      <c r="S64" s="57"/>
      <c r="T64" s="56">
        <f>$D$1</f>
        <v>6.6000000000000003E-2</v>
      </c>
      <c r="U64" s="57"/>
      <c r="V64" s="56">
        <f>$D$1</f>
        <v>6.6000000000000003E-2</v>
      </c>
      <c r="W64" s="57"/>
      <c r="X64" s="56">
        <f>$D$1</f>
        <v>6.6000000000000003E-2</v>
      </c>
      <c r="Y64" s="57"/>
      <c r="Z64" s="56">
        <f>$D$1</f>
        <v>6.6000000000000003E-2</v>
      </c>
      <c r="AA64" s="57"/>
      <c r="AB64" s="56">
        <f>$D$1</f>
        <v>6.6000000000000003E-2</v>
      </c>
      <c r="AC64" s="57"/>
      <c r="AD64" s="56">
        <f>$D$1</f>
        <v>6.6000000000000003E-2</v>
      </c>
      <c r="AE64" s="57"/>
      <c r="AF64" s="56">
        <f>$D$1</f>
        <v>6.6000000000000003E-2</v>
      </c>
      <c r="AG64" s="62" t="s">
        <v>14</v>
      </c>
      <c r="AH64" s="67" t="s">
        <v>42</v>
      </c>
      <c r="AI64" s="58"/>
      <c r="AJ64" s="46" t="s">
        <v>33</v>
      </c>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69"/>
      <c r="CJ64" s="52"/>
      <c r="CL64" s="52"/>
      <c r="CN64" s="52"/>
      <c r="CO64" s="52"/>
      <c r="CP64" s="52"/>
      <c r="CQ64" s="52"/>
      <c r="CR64" s="52"/>
      <c r="CS64" s="52"/>
      <c r="CT64" s="52"/>
      <c r="CU64" s="52"/>
      <c r="CV64" s="52"/>
      <c r="CX64" s="52"/>
      <c r="CZ64" s="52"/>
      <c r="DB64" s="52"/>
      <c r="DD64" s="52"/>
      <c r="DF64" s="52"/>
    </row>
    <row r="65" spans="1:110">
      <c r="A65" s="31">
        <v>20</v>
      </c>
      <c r="B65" s="42">
        <f>+AG65</f>
        <v>0</v>
      </c>
      <c r="C65" s="42">
        <f>+BH65</f>
        <v>0</v>
      </c>
      <c r="F65" s="31" t="s">
        <v>43</v>
      </c>
      <c r="G65" s="31">
        <v>1</v>
      </c>
      <c r="H65" s="37">
        <f>+$D$4</f>
        <v>0</v>
      </c>
      <c r="I65" s="36"/>
      <c r="J65" s="42">
        <f>ROUND(IF(CJ65&lt;0,IF(OR(-CJ65&lt;$H65,CI65&lt;$G65),(AJ65*J$7/366)*CI65,(+AJ65*J$7/366)*($G65+I65)+((AJ65-$H65)*J$7/366)*(CI65-$G65-I65)),IF(AJ65&gt;0,+(AJ65*J$7/366)*($G65+I65)+((AJ65-$H65)*J$7/366)*(J$6-H$6-$G65-I65),0)+IF($F65="N",CJ65*J$7/366*(J$6-H$6-CI65),0)),2)</f>
        <v>0</v>
      </c>
      <c r="K65" s="36"/>
      <c r="L65" s="42">
        <f>ROUND(IF(CL65&lt;0,IF(OR(-CL65&lt;$H65,CK65&lt;$G65),(AL65*L$7/366)*CK65,(+AL65*L$7/366)*($G65+K65)+((AL65-$H65)*L$7/366)*(CK65-$G65-K65)),IF(AL65&gt;0,+(AL65*L$7/366)*($G65+K65)+((AL65-$H65)*L$7/366)*(L$6-J$6-$G65-K65),0)+IF($F65="N",CL65*L$7/366*(L$6-J$6-CK65),0)),2)</f>
        <v>0</v>
      </c>
      <c r="M65" s="36"/>
      <c r="N65" s="42">
        <f>ROUND(IF(CN65&lt;0,IF(OR(-CN65&lt;$H65,CM65&lt;$G65),(AN65*N$7/366)*CM65,(+AN65*N$7/366)*($G65+M65)+((AN65-$H65)*N$7/366)*(CM65-$G65-M65)),IF(AN65&gt;0,+(AN65*N$7/366)*($G65+M65)+((AN65-$H65)*N$7/366)*(N$6-L$6-$G65-M65),0)+IF($F65="N",CN65*N$7/366*(N$6-L$6-CM65),0)),2)</f>
        <v>0</v>
      </c>
      <c r="O65" s="36"/>
      <c r="P65" s="42">
        <f>ROUND(IF(CP65&lt;0,IF(OR(-CP65&lt;$H65,CO65&lt;$G65),(AP65*P$7/366)*CO65,(+AP65*P$7/366)*($G65+O65)+((AP65-$H65)*P$7/366)*(CO65-$G65-O65)),IF(AP65&gt;0,+(AP65*P$7/366)*($G65+O65)+((AP65-$H65)*P$7/366)*(P$6-N$6-$G65-O65),0)+IF($F65="N",CP65*P$7/366*(P$6-N$6-CO65),0)),2)</f>
        <v>0</v>
      </c>
      <c r="Q65" s="36"/>
      <c r="R65" s="42">
        <f>ROUND(IF(CR65&lt;0,IF(OR(-CR65&lt;$H65,CQ65&lt;$G65),(AR65*R$7/366)*CQ65,(+AR65*R$7/366)*($G65+Q65)+((AR65-$H65)*R$7/366)*(CQ65-$G65-Q65)),IF(AR65&gt;0,+(AR65*R$7/366)*($G65+Q65)+((AR65-$H65)*R$7/366)*(R$6-P$6-$G65-Q65),0)+IF($F65="N",CR65*R$7/366*(R$6-P$6-CQ65),0)),2)</f>
        <v>0</v>
      </c>
      <c r="S65" s="36"/>
      <c r="T65" s="42">
        <f>ROUND(IF(CT65&lt;0,IF(OR(-CT65&lt;$H65,CS65&lt;$G65),(AT65*T$7/366)*CS65,(+AT65*T$7/366)*($G65+S65)+((AT65-$H65)*T$7/366)*(CS65-$G65-S65)),IF(AT65&gt;0,+(AT65*T$7/366)*($G65+S65)+((AT65-$H65)*T$7/366)*(T$6-R$6-$G65-S65),0)+IF($F65="N",CT65*T$7/366*(T$6-R$6-CS65),0)),2)</f>
        <v>0</v>
      </c>
      <c r="U65" s="36"/>
      <c r="V65" s="42">
        <f>ROUND(IF(CV65&lt;0,IF(OR(-CV65&lt;$H65,CU65&lt;$G65),(AV65*V$7/366)*CU65,(+AV65*V$7/366)*($G65+U65)+((AV65-$H65)*V$7/366)*(CU65-$G65-U65)),IF(AV65&gt;0,+(AV65*V$7/366)*($G65+U65)+((AV65-$H65)*V$7/366)*(V$6-T$6-$G65-U65),0)+IF($F65="N",CV65*V$7/366*(V$6-T$6-CU65),0)),2)</f>
        <v>0</v>
      </c>
      <c r="W65" s="36"/>
      <c r="X65" s="42">
        <f>ROUND(IF(CX65&lt;0,IF(OR(-CX65&lt;$H65,CW65&lt;$G65),(AX65*X$7/366)*CW65,(+AX65*X$7/366)*($G65+W65)+((AX65-$H65)*X$7/366)*(CW65-$G65-W65)),IF(AX65&gt;0,+(AX65*X$7/366)*($G65+W65)+((AX65-$H65)*X$7/366)*(X$6-V$6-$G65-W65),0)+IF($F65="N",CX65*X$7/366*(X$6-V$6-CW65),0)),2)</f>
        <v>0</v>
      </c>
      <c r="Y65" s="36"/>
      <c r="Z65" s="42">
        <f>ROUND(IF(CZ65&lt;0,IF(OR(-CZ65&lt;$H65,CY65&lt;$G65),(AZ65*Z$7/366)*CY65,(+AZ65*Z$7/366)*($G65+Y65)+((AZ65-$H65)*Z$7/366)*(CY65-$G65-Y65)),IF(AZ65&gt;0,+(AZ65*Z$7/366)*($G65+Y65)+((AZ65-$H65)*Z$7/366)*(Z$6-X$6-$G65-Y65),0)+IF($F65="N",CZ65*Z$7/366*(Z$6-X$6-CY65),0)),2)</f>
        <v>0</v>
      </c>
      <c r="AA65" s="36"/>
      <c r="AB65" s="42">
        <f>ROUND(IF(DB65&lt;0,IF(OR(-DB65&lt;$H65,DA65&lt;$G65),(BB65*AB$7/366)*DA65,(+BB65*AB$7/366)*($G65+AA65)+((BB65-$H65)*AB$7/366)*(DA65-$G65-AA65)),IF(BB65&gt;0,+(BB65*AB$7/366)*($G65+AA65)+((BB65-$H65)*AB$7/366)*(AB$6-Z$6-$G65-AA65),0)+IF($F65="N",DB65*AB$7/366*(AB$6-Z$6-DA65),0)),2)</f>
        <v>0</v>
      </c>
      <c r="AC65" s="36"/>
      <c r="AD65" s="42">
        <f>ROUND(IF(DD65&lt;0,IF(OR(-DD65&lt;$H65,DC65&lt;$G65),(BD65*AD$7/366)*DC65,(+BD65*AD$7/366)*($G65+AC65)+((BD65-$H65)*AD$7/366)*(DC65-$G65-AC65)),IF(BD65&gt;0,+(BD65*AD$7/366)*($G65+AC65)+((BD65-$H65)*AD$7/366)*(AD$6-AB$6-$G65-AC65),0)+IF($F65="N",DD65*AD$7/366*(AD$6-AB$6-DC65),0)),2)</f>
        <v>0</v>
      </c>
      <c r="AE65" s="36"/>
      <c r="AF65" s="42">
        <f>ROUND(IF(DF65&lt;0,IF(OR(-DF65&lt;$H65,DE65&lt;$G65),(BF65*AF$7/366)*DE65,(+BF65*AF$7/366)*($G65+AE65)+((BF65-$H65)*AF$7/366)*(DE65-$G65-AE65)),IF(BF65&gt;0,+(BF65*AF$7/366)*($G65+AE65)+((BF65-$H65)*AF$7/366)*(AF$6-AD$6-$G65-AE65),0)+IF($F65="N",DF65*AF$7/366*(AF$6-AD$6-DE65),0)),2)</f>
        <v>0</v>
      </c>
      <c r="AG65" s="63">
        <f>SUM(J65:AF65)</f>
        <v>0</v>
      </c>
      <c r="AH65" s="68">
        <f>+BH65</f>
        <v>0</v>
      </c>
      <c r="AI65" s="42"/>
      <c r="AJ65" s="37">
        <f>+AH62</f>
        <v>0</v>
      </c>
      <c r="AK65" s="37"/>
      <c r="AL65" s="37">
        <f>ROUND(IF(AJ65&gt;0,ROUND(+AJ65-$H65+J65,2),0)+IF($F65="N",+CJ65)+IF(CJ65&lt;0,IF(AJ65&lt;$H65,+CJ65+$H65,+CJ65))+IF($F65="N",IF(AJ65=0,J65,0)),2)</f>
        <v>0</v>
      </c>
      <c r="AM65" s="42"/>
      <c r="AN65" s="37">
        <f>ROUND(IF(AL65&gt;0,ROUND(+AL65-$H65+L65,2),0)+IF($F65="N",+CL65)+IF(CL65&lt;0,IF(AL65&lt;$H65,+CL65+$H65,+CL65))+IF($F65="N",IF(AL65=0,L65,0)),2)+IF(AND(AL65&gt;0,+AL65-$H65+L65&lt;0),-(AL65-$H65+L65),0)</f>
        <v>0</v>
      </c>
      <c r="AO65" s="42"/>
      <c r="AP65" s="37">
        <f>ROUND(IF(AN65&gt;0,ROUND(+AN65-$H65+N65,2),0)+IF($F65="N",+CN65)+IF(CN65&lt;0,IF(AN65&lt;$H65,+CN65+$H65,+CN65))+IF($F65="N",IF(AN65=0,N65,0)),2)+IF(AND(AN65&gt;0,+AN65-$H65+N65&lt;0),-(AN65-$H65+N65),0)</f>
        <v>0</v>
      </c>
      <c r="AQ65" s="42"/>
      <c r="AR65" s="37">
        <f>ROUND(IF(AP65&gt;0,ROUND(+AP65-$H65+P65,2),0)+IF($F65="N",+CP65)+IF(CP65&lt;0,IF(AP65&lt;$H65,+CP65+$H65,+CP65))+IF($F65="N",IF(AP65=0,P65,0)),2)+IF(AND(AP65&gt;0,+AP65-$H65+P65&lt;0),-(AP65-$H65+P65),0)</f>
        <v>0</v>
      </c>
      <c r="AS65" s="42"/>
      <c r="AT65" s="37">
        <f>ROUND(IF(AR65&gt;0,ROUND(+AR65-$H65+R65,2),0)+IF($F65="N",+CR65)+IF(CR65&lt;0,IF(AR65&lt;$H65,+CR65+$H65,+CR65))+IF($F65="N",IF(AR65=0,R65,0)),2)+IF(AND(AR65&gt;0,+AR65-$H65+R65&lt;0),-(AR65-$H65+R65),0)</f>
        <v>0</v>
      </c>
      <c r="AU65" s="42"/>
      <c r="AV65" s="37">
        <f>ROUND(IF(AT65&gt;0,ROUND(+AT65-$H65+T65,2),0)+IF($F65="N",+CT65)+IF(CT65&lt;0,IF(AT65&lt;$H65,+CT65+$H65,+CT65))+IF($F65="N",IF(AT65=0,T65,0)),2)+IF(AND(AT65&gt;0,+AT65-$H65+T65&lt;0),-(AT65-$H65+T65),0)</f>
        <v>0</v>
      </c>
      <c r="AW65" s="42"/>
      <c r="AX65" s="37">
        <f>ROUND(IF(AV65&gt;0,ROUND(+AV65-$H65+V65,2),0)+IF($F65="N",+CV65)+IF(CV65&lt;0,IF(AV65&lt;$H65,+CV65+$H65,+CV65))+IF($F65="N",IF(AV65=0,V65,0)),2)+IF(AND(AV65&gt;0,+AV65-$H65+V65&lt;0),-(AV65-$H65+V65),0)</f>
        <v>0</v>
      </c>
      <c r="AY65" s="42"/>
      <c r="AZ65" s="37">
        <f>ROUND(IF(AX65&gt;0,ROUND(+AX65-$H65+X65,2),0)+IF($F65="N",+CX65)+IF(CX65&lt;0,IF(AX65&lt;$H65,+CX65+$H65,+CX65))+IF($F65="N",IF(AX65=0,X65,0)),2)+IF(AND(AX65&gt;0,+AX65-$H65+X65&lt;0),-(AX65-$H65+X65),0)</f>
        <v>0</v>
      </c>
      <c r="BA65" s="42"/>
      <c r="BB65" s="37">
        <f>ROUND(IF(AZ65&gt;0,ROUND(+AZ65-$H65+Z65,2),0)+IF($F65="N",+CZ65)+IF(CZ65&lt;0,IF(AZ65&lt;$H65,+CZ65+$H65,+CZ65))+IF($F65="N",IF(AZ65=0,Z65,0)),2)+IF(AND(AZ65&gt;0,+AZ65-$H65+Z65&lt;0),-(AZ65-$H65+Z65),0)</f>
        <v>0</v>
      </c>
      <c r="BC65" s="42"/>
      <c r="BD65" s="37">
        <f>ROUND(IF(BB65&gt;0,ROUND(+BB65-$H65+AB65,2),0)+IF($F65="N",+DB65)+IF(DB65&lt;0,IF(BB65&lt;$H65,+DB65+$H65,+DB65))+IF($F65="N",IF(BB65=0,AB65,0)),2)+IF(AND(BB65&gt;0,+BB65-$H65+AB65&lt;0),-(BB65-$H65+AB65),0)</f>
        <v>0</v>
      </c>
      <c r="BE65" s="42"/>
      <c r="BF65" s="37">
        <f>ROUND(IF(BD65&gt;0,ROUND(+BD65-$H65+AD65,2),0)+IF($F65="N",+DD65)+IF(DD65&lt;0,IF(BD65&lt;$H65,+DD65+$H65,+DD65))+IF($F65="N",IF(BD65=0,AD65,0)),2)+IF(AND(BD65&gt;0,+BD65-$H65+AD65&lt;0),-(BD65-$H65+AD65),0)</f>
        <v>0</v>
      </c>
      <c r="BG65" s="42"/>
      <c r="BH65" s="37">
        <f>ROUND(IF(BF65&gt;0,ROUND(+BF65-$H65+AF65,2),0)+IF($F65="N",+DF65)+IF(DF65&lt;0,IF(BF65&lt;$H65,+DF65+$H65,+DF65))+IF($F65="N",IF(BF65=0,AF65,0)),2)+IF(AND(BF65&gt;0,+BF65-$H65+AF65&lt;0),-(BF65-$H65+AF65),0)</f>
        <v>0</v>
      </c>
      <c r="BI65" s="69">
        <f>+BH65</f>
        <v>0</v>
      </c>
      <c r="BK65" s="42">
        <f>+AJ65-AL65</f>
        <v>0</v>
      </c>
      <c r="BL65" s="42"/>
      <c r="BM65" s="42">
        <f>+AL65-AN65</f>
        <v>0</v>
      </c>
      <c r="BN65" s="42"/>
      <c r="BO65" s="42">
        <f>+AN65-AP65</f>
        <v>0</v>
      </c>
      <c r="BP65" s="42"/>
      <c r="BQ65" s="42">
        <f>+AP65-AR65</f>
        <v>0</v>
      </c>
      <c r="BR65" s="42"/>
      <c r="BS65" s="42">
        <f>+AR65-AT65</f>
        <v>0</v>
      </c>
      <c r="BT65" s="42"/>
      <c r="BU65" s="42">
        <f>+AT65-AV65</f>
        <v>0</v>
      </c>
      <c r="BV65" s="42"/>
      <c r="BW65" s="42">
        <f>+AV65-AX65</f>
        <v>0</v>
      </c>
      <c r="BX65" s="42"/>
      <c r="BY65" s="42">
        <f>+AX65-AZ65</f>
        <v>0</v>
      </c>
      <c r="BZ65" s="42"/>
      <c r="CA65" s="42">
        <f>+AZ65-BB65</f>
        <v>0</v>
      </c>
      <c r="CB65" s="42"/>
      <c r="CC65" s="42">
        <f>+BB65-BD65</f>
        <v>0</v>
      </c>
      <c r="CD65" s="42"/>
      <c r="CE65" s="42">
        <f>+BD65-BF65</f>
        <v>0</v>
      </c>
      <c r="CF65" s="42"/>
      <c r="CG65" s="42">
        <f>+BF65-BH65</f>
        <v>0</v>
      </c>
      <c r="CI65" s="37">
        <v>1</v>
      </c>
      <c r="CJ65" s="37">
        <v>0</v>
      </c>
      <c r="CK65" s="37"/>
      <c r="CL65" s="37"/>
      <c r="CM65" s="37"/>
      <c r="CN65" s="37"/>
      <c r="CO65" s="37"/>
      <c r="CP65" s="37"/>
      <c r="CQ65" s="37"/>
      <c r="CR65" s="37"/>
      <c r="CS65" s="37"/>
      <c r="CT65" s="37"/>
      <c r="CU65" s="37"/>
      <c r="CV65" s="37"/>
      <c r="CW65" s="37"/>
      <c r="CX65" s="37"/>
      <c r="CY65" s="37"/>
      <c r="CZ65" s="37"/>
      <c r="DA65" s="37"/>
      <c r="DB65" s="37"/>
      <c r="DC65" s="37"/>
      <c r="DD65" s="37"/>
      <c r="DE65" s="37"/>
      <c r="DF65" s="37"/>
    </row>
    <row r="66" spans="1:110" hidden="1">
      <c r="G66" s="35" t="s">
        <v>39</v>
      </c>
      <c r="H66" s="50">
        <f>+AF63</f>
        <v>52957</v>
      </c>
      <c r="I66" s="51">
        <v>40908</v>
      </c>
      <c r="J66" s="52">
        <f>+J63+365</f>
        <v>52988</v>
      </c>
      <c r="L66" s="52">
        <f>+L63+365</f>
        <v>53016</v>
      </c>
      <c r="N66" s="52">
        <f>+N63+365</f>
        <v>53047</v>
      </c>
      <c r="P66" s="52">
        <f>+P63+365</f>
        <v>53077</v>
      </c>
      <c r="R66" s="52">
        <f>+R63+365</f>
        <v>53108</v>
      </c>
      <c r="T66" s="52">
        <f>+T63+365</f>
        <v>53138</v>
      </c>
      <c r="V66" s="52">
        <f>+V63+365</f>
        <v>53169</v>
      </c>
      <c r="X66" s="52">
        <f>+X63+365</f>
        <v>53200</v>
      </c>
      <c r="Z66" s="52">
        <f>+Z63+365</f>
        <v>53230</v>
      </c>
      <c r="AB66" s="52">
        <f>+AB63+365</f>
        <v>53261</v>
      </c>
      <c r="AD66" s="52">
        <f>+AD63+365</f>
        <v>53291</v>
      </c>
      <c r="AF66" s="52">
        <f>+AF63+365</f>
        <v>53322</v>
      </c>
      <c r="AG66" s="61" t="s">
        <v>24</v>
      </c>
      <c r="AH66" s="66" t="s">
        <v>12</v>
      </c>
      <c r="AI66" s="52"/>
      <c r="AJ66" s="53">
        <f>+H63</f>
        <v>52592</v>
      </c>
      <c r="AK66" s="53"/>
      <c r="AL66" s="52">
        <f>+AL63+365</f>
        <v>52988</v>
      </c>
      <c r="AN66" s="52">
        <f>+AN63+365</f>
        <v>53016</v>
      </c>
      <c r="AP66" s="52">
        <f>+AP63+365</f>
        <v>53047</v>
      </c>
      <c r="AR66" s="52">
        <f>+AR63+365</f>
        <v>53077</v>
      </c>
      <c r="AT66" s="52">
        <f>+AT63+365</f>
        <v>53108</v>
      </c>
      <c r="AV66" s="52">
        <f>+AV63+365</f>
        <v>53138</v>
      </c>
      <c r="AX66" s="52">
        <f>+AX63+365</f>
        <v>53169</v>
      </c>
      <c r="AZ66" s="52">
        <f>+AZ63+365</f>
        <v>53200</v>
      </c>
      <c r="BB66" s="52">
        <f>+BB63+365</f>
        <v>53230</v>
      </c>
      <c r="BD66" s="52">
        <f>+BD63+365</f>
        <v>53261</v>
      </c>
      <c r="BF66" s="52">
        <f>+BF63+365</f>
        <v>53291</v>
      </c>
      <c r="BH66" s="52">
        <f>+BH63+365</f>
        <v>53322</v>
      </c>
      <c r="BI66" s="69" t="s">
        <v>40</v>
      </c>
      <c r="BJ66" s="53"/>
      <c r="BK66" s="52">
        <f>+BK63+365</f>
        <v>52988</v>
      </c>
      <c r="BM66" s="52">
        <f>+BM63+365</f>
        <v>53016</v>
      </c>
      <c r="BO66" s="52">
        <f>+BO63+365</f>
        <v>53047</v>
      </c>
      <c r="BQ66" s="52">
        <f>+BQ63+365</f>
        <v>53077</v>
      </c>
      <c r="BS66" s="52">
        <f>+BS63+365</f>
        <v>53108</v>
      </c>
      <c r="BU66" s="52">
        <f>+BU63+365</f>
        <v>53138</v>
      </c>
      <c r="BW66" s="52">
        <f>+BW63+365</f>
        <v>53169</v>
      </c>
      <c r="BY66" s="52">
        <f>+BY63+365</f>
        <v>53200</v>
      </c>
      <c r="CA66" s="52">
        <f>+CA63+365</f>
        <v>53230</v>
      </c>
      <c r="CC66" s="52">
        <f>+CC63+365</f>
        <v>53261</v>
      </c>
      <c r="CE66" s="52">
        <f>+CE63+365</f>
        <v>53291</v>
      </c>
      <c r="CG66" s="52">
        <f>+CG63+365</f>
        <v>53322</v>
      </c>
      <c r="CH66" s="52"/>
      <c r="CI66" s="52"/>
      <c r="CJ66" s="52">
        <f>+CJ63+365</f>
        <v>52988</v>
      </c>
      <c r="CL66" s="52"/>
      <c r="CM66" s="31"/>
      <c r="CN66" s="52"/>
      <c r="CP66" s="52"/>
      <c r="CR66" s="52"/>
      <c r="CT66" s="52"/>
      <c r="CV66" s="52"/>
      <c r="CX66" s="52"/>
      <c r="CZ66" s="52"/>
      <c r="DB66" s="52"/>
      <c r="DD66" s="52"/>
      <c r="DF66" s="52"/>
    </row>
    <row r="67" spans="1:110" ht="22.5" hidden="1">
      <c r="G67" s="35" t="s">
        <v>39</v>
      </c>
      <c r="H67" s="55" t="s">
        <v>41</v>
      </c>
      <c r="I67" s="36"/>
      <c r="J67" s="56">
        <f>$D$1</f>
        <v>6.6000000000000003E-2</v>
      </c>
      <c r="K67" s="57"/>
      <c r="L67" s="56">
        <f>$D$1</f>
        <v>6.6000000000000003E-2</v>
      </c>
      <c r="M67" s="57"/>
      <c r="N67" s="56">
        <f>$D$1</f>
        <v>6.6000000000000003E-2</v>
      </c>
      <c r="O67" s="57"/>
      <c r="P67" s="56">
        <f>$D$1</f>
        <v>6.6000000000000003E-2</v>
      </c>
      <c r="Q67" s="57"/>
      <c r="R67" s="56">
        <f>$D$1</f>
        <v>6.6000000000000003E-2</v>
      </c>
      <c r="S67" s="57"/>
      <c r="T67" s="56">
        <f>$D$1</f>
        <v>6.6000000000000003E-2</v>
      </c>
      <c r="U67" s="57"/>
      <c r="V67" s="56">
        <f>$D$1</f>
        <v>6.6000000000000003E-2</v>
      </c>
      <c r="W67" s="57"/>
      <c r="X67" s="56">
        <f>$D$1</f>
        <v>6.6000000000000003E-2</v>
      </c>
      <c r="Y67" s="57"/>
      <c r="Z67" s="56">
        <f>$D$1</f>
        <v>6.6000000000000003E-2</v>
      </c>
      <c r="AA67" s="57"/>
      <c r="AB67" s="56">
        <f>$D$1</f>
        <v>6.6000000000000003E-2</v>
      </c>
      <c r="AC67" s="57"/>
      <c r="AD67" s="56">
        <f>$D$1</f>
        <v>6.6000000000000003E-2</v>
      </c>
      <c r="AE67" s="57"/>
      <c r="AF67" s="56">
        <f>$D$1</f>
        <v>6.6000000000000003E-2</v>
      </c>
      <c r="AG67" s="62" t="s">
        <v>14</v>
      </c>
      <c r="AH67" s="67" t="s">
        <v>42</v>
      </c>
      <c r="AI67" s="58"/>
      <c r="AJ67" s="46" t="s">
        <v>33</v>
      </c>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69"/>
      <c r="CJ67" s="52"/>
      <c r="CL67" s="52"/>
      <c r="CN67" s="52"/>
      <c r="CO67" s="52"/>
      <c r="CP67" s="52"/>
      <c r="CQ67" s="52"/>
      <c r="CR67" s="52"/>
      <c r="CS67" s="52"/>
      <c r="CT67" s="52"/>
      <c r="CU67" s="52"/>
      <c r="CV67" s="52"/>
      <c r="CX67" s="52"/>
      <c r="CZ67" s="52"/>
      <c r="DB67" s="52"/>
      <c r="DD67" s="52"/>
      <c r="DF67" s="52"/>
    </row>
    <row r="68" spans="1:110">
      <c r="A68" s="31">
        <v>21</v>
      </c>
      <c r="B68" s="42">
        <f>+AG68</f>
        <v>0</v>
      </c>
      <c r="C68" s="42">
        <f>+BH68</f>
        <v>0</v>
      </c>
      <c r="F68" s="31" t="s">
        <v>43</v>
      </c>
      <c r="G68" s="31">
        <v>1</v>
      </c>
      <c r="H68" s="37">
        <f>+$D$4</f>
        <v>0</v>
      </c>
      <c r="I68" s="36"/>
      <c r="J68" s="42">
        <f>ROUND(IF(CJ68&lt;0,IF(OR(-CJ68&lt;$H68,CI68&lt;$G68),(AJ68*J$7/366)*CI68,(+AJ68*J$7/366)*($G68+I68)+((AJ68-$H68)*J$7/366)*(CI68-$G68-I68)),IF(AJ68&gt;0,+(AJ68*J$7/366)*($G68+I68)+((AJ68-$H68)*J$7/366)*(J$6-H$6-$G68-I68),0)+IF($F68="N",CJ68*J$7/366*(J$6-H$6-CI68),0)),2)</f>
        <v>0</v>
      </c>
      <c r="K68" s="36"/>
      <c r="L68" s="42">
        <f>ROUND(IF(CL68&lt;0,IF(OR(-CL68&lt;$H68,CK68&lt;$G68),(AL68*L$7/366)*CK68,(+AL68*L$7/366)*($G68+K68)+((AL68-$H68)*L$7/366)*(CK68-$G68-K68)),IF(AL68&gt;0,+(AL68*L$7/366)*($G68+K68)+((AL68-$H68)*L$7/366)*(L$6-J$6-$G68-K68),0)+IF($F68="N",CL68*L$7/366*(L$6-J$6-CK68),0)),2)</f>
        <v>0</v>
      </c>
      <c r="M68" s="36"/>
      <c r="N68" s="42">
        <f>ROUND(IF(CN68&lt;0,IF(OR(-CN68&lt;$H68,CM68&lt;$G68),(AN68*N$7/366)*CM68,(+AN68*N$7/366)*($G68+M68)+((AN68-$H68)*N$7/366)*(CM68-$G68-M68)),IF(AN68&gt;0,+(AN68*N$7/366)*($G68+M68)+((AN68-$H68)*N$7/366)*(N$6-L$6-$G68-M68),0)+IF($F68="N",CN68*N$7/366*(N$6-L$6-CM68),0)),2)</f>
        <v>0</v>
      </c>
      <c r="O68" s="36"/>
      <c r="P68" s="42">
        <f>ROUND(IF(CP68&lt;0,IF(OR(-CP68&lt;$H68,CO68&lt;$G68),(AP68*P$7/366)*CO68,(+AP68*P$7/366)*($G68+O68)+((AP68-$H68)*P$7/366)*(CO68-$G68-O68)),IF(AP68&gt;0,+(AP68*P$7/366)*($G68+O68)+((AP68-$H68)*P$7/366)*(P$6-N$6-$G68-O68),0)+IF($F68="N",CP68*P$7/366*(P$6-N$6-CO68),0)),2)</f>
        <v>0</v>
      </c>
      <c r="Q68" s="36"/>
      <c r="R68" s="42">
        <f>ROUND(IF(CR68&lt;0,IF(OR(-CR68&lt;$H68,CQ68&lt;$G68),(AR68*R$7/366)*CQ68,(+AR68*R$7/366)*($G68+Q68)+((AR68-$H68)*R$7/366)*(CQ68-$G68-Q68)),IF(AR68&gt;0,+(AR68*R$7/366)*($G68+Q68)+((AR68-$H68)*R$7/366)*(R$6-P$6-$G68-Q68),0)+IF($F68="N",CR68*R$7/366*(R$6-P$6-CQ68),0)),2)</f>
        <v>0</v>
      </c>
      <c r="S68" s="36"/>
      <c r="T68" s="42">
        <f>ROUND(IF(CT68&lt;0,IF(OR(-CT68&lt;$H68,CS68&lt;$G68),(AT68*T$7/366)*CS68,(+AT68*T$7/366)*($G68+S68)+((AT68-$H68)*T$7/366)*(CS68-$G68-S68)),IF(AT68&gt;0,+(AT68*T$7/366)*($G68+S68)+((AT68-$H68)*T$7/366)*(T$6-R$6-$G68-S68),0)+IF($F68="N",CT68*T$7/366*(T$6-R$6-CS68),0)),2)</f>
        <v>0</v>
      </c>
      <c r="U68" s="36"/>
      <c r="V68" s="42">
        <f>ROUND(IF(CV68&lt;0,IF(OR(-CV68&lt;$H68,CU68&lt;$G68),(AV68*V$7/366)*CU68,(+AV68*V$7/366)*($G68+U68)+((AV68-$H68)*V$7/366)*(CU68-$G68-U68)),IF(AV68&gt;0,+(AV68*V$7/366)*($G68+U68)+((AV68-$H68)*V$7/366)*(V$6-T$6-$G68-U68),0)+IF($F68="N",CV68*V$7/366*(V$6-T$6-CU68),0)),2)</f>
        <v>0</v>
      </c>
      <c r="W68" s="36"/>
      <c r="X68" s="42">
        <f>ROUND(IF(CX68&lt;0,IF(OR(-CX68&lt;$H68,CW68&lt;$G68),(AX68*X$7/366)*CW68,(+AX68*X$7/366)*($G68+W68)+((AX68-$H68)*X$7/366)*(CW68-$G68-W68)),IF(AX68&gt;0,+(AX68*X$7/366)*($G68+W68)+((AX68-$H68)*X$7/366)*(X$6-V$6-$G68-W68),0)+IF($F68="N",CX68*X$7/366*(X$6-V$6-CW68),0)),2)</f>
        <v>0</v>
      </c>
      <c r="Y68" s="36"/>
      <c r="Z68" s="42">
        <f>ROUND(IF(CZ68&lt;0,IF(OR(-CZ68&lt;$H68,CY68&lt;$G68),(AZ68*Z$7/366)*CY68,(+AZ68*Z$7/366)*($G68+Y68)+((AZ68-$H68)*Z$7/366)*(CY68-$G68-Y68)),IF(AZ68&gt;0,+(AZ68*Z$7/366)*($G68+Y68)+((AZ68-$H68)*Z$7/366)*(Z$6-X$6-$G68-Y68),0)+IF($F68="N",CZ68*Z$7/366*(Z$6-X$6-CY68),0)),2)</f>
        <v>0</v>
      </c>
      <c r="AA68" s="36"/>
      <c r="AB68" s="42">
        <f>ROUND(IF(DB68&lt;0,IF(OR(-DB68&lt;$H68,DA68&lt;$G68),(BB68*AB$7/366)*DA68,(+BB68*AB$7/366)*($G68+AA68)+((BB68-$H68)*AB$7/366)*(DA68-$G68-AA68)),IF(BB68&gt;0,+(BB68*AB$7/366)*($G68+AA68)+((BB68-$H68)*AB$7/366)*(AB$6-Z$6-$G68-AA68),0)+IF($F68="N",DB68*AB$7/366*(AB$6-Z$6-DA68),0)),2)</f>
        <v>0</v>
      </c>
      <c r="AC68" s="36"/>
      <c r="AD68" s="42">
        <f>ROUND(IF(DD68&lt;0,IF(OR(-DD68&lt;$H68,DC68&lt;$G68),(BD68*AD$7/366)*DC68,(+BD68*AD$7/366)*($G68+AC68)+((BD68-$H68)*AD$7/366)*(DC68-$G68-AC68)),IF(BD68&gt;0,+(BD68*AD$7/366)*($G68+AC68)+((BD68-$H68)*AD$7/366)*(AD$6-AB$6-$G68-AC68),0)+IF($F68="N",DD68*AD$7/366*(AD$6-AB$6-DC68),0)),2)</f>
        <v>0</v>
      </c>
      <c r="AE68" s="36"/>
      <c r="AF68" s="42">
        <f>ROUND(IF(DF68&lt;0,IF(OR(-DF68&lt;$H68,DE68&lt;$G68),(BF68*AF$7/366)*DE68,(+BF68*AF$7/366)*($G68+AE68)+((BF68-$H68)*AF$7/366)*(DE68-$G68-AE68)),IF(BF68&gt;0,+(BF68*AF$7/366)*($G68+AE68)+((BF68-$H68)*AF$7/366)*(AF$6-AD$6-$G68-AE68),0)+IF($F68="N",DF68*AF$7/366*(AF$6-AD$6-DE68),0)),2)</f>
        <v>0</v>
      </c>
      <c r="AG68" s="63">
        <f>SUM(J68:AF68)</f>
        <v>0</v>
      </c>
      <c r="AH68" s="68">
        <f>+BH68</f>
        <v>0</v>
      </c>
      <c r="AI68" s="42"/>
      <c r="AJ68" s="37">
        <f>+AH65</f>
        <v>0</v>
      </c>
      <c r="AK68" s="37"/>
      <c r="AL68" s="37">
        <f>ROUND(IF(AJ68&gt;0,ROUND(+AJ68-$H68+J68,2),0)+IF($F68="N",+CJ68)+IF(CJ68&lt;0,IF(AJ68&lt;$H68,+CJ68+$H68,+CJ68))+IF($F68="N",IF(AJ68=0,J68,0)),2)</f>
        <v>0</v>
      </c>
      <c r="AM68" s="42"/>
      <c r="AN68" s="37">
        <f>ROUND(IF(AL68&gt;0,ROUND(+AL68-$H68+L68,2),0)+IF($F68="N",+CL68)+IF(CL68&lt;0,IF(AL68&lt;$H68,+CL68+$H68,+CL68))+IF($F68="N",IF(AL68=0,L68,0)),2)+IF(AND(AL68&gt;0,+AL68-$H68+L68&lt;0),-(AL68-$H68+L68),0)</f>
        <v>0</v>
      </c>
      <c r="AO68" s="42"/>
      <c r="AP68" s="37">
        <f>ROUND(IF(AN68&gt;0,ROUND(+AN68-$H68+N68,2),0)+IF($F68="N",+CN68)+IF(CN68&lt;0,IF(AN68&lt;$H68,+CN68+$H68,+CN68))+IF($F68="N",IF(AN68=0,N68,0)),2)+IF(AND(AN68&gt;0,+AN68-$H68+N68&lt;0),-(AN68-$H68+N68),0)</f>
        <v>0</v>
      </c>
      <c r="AQ68" s="42"/>
      <c r="AR68" s="37">
        <f>ROUND(IF(AP68&gt;0,ROUND(+AP68-$H68+P68,2),0)+IF($F68="N",+CP68)+IF(CP68&lt;0,IF(AP68&lt;$H68,+CP68+$H68,+CP68))+IF($F68="N",IF(AP68=0,P68,0)),2)+IF(AND(AP68&gt;0,+AP68-$H68+P68&lt;0),-(AP68-$H68+P68),0)</f>
        <v>0</v>
      </c>
      <c r="AS68" s="42"/>
      <c r="AT68" s="37">
        <f>ROUND(IF(AR68&gt;0,ROUND(+AR68-$H68+R68,2),0)+IF($F68="N",+CR68)+IF(CR68&lt;0,IF(AR68&lt;$H68,+CR68+$H68,+CR68))+IF($F68="N",IF(AR68=0,R68,0)),2)+IF(AND(AR68&gt;0,+AR68-$H68+R68&lt;0),-(AR68-$H68+R68),0)</f>
        <v>0</v>
      </c>
      <c r="AU68" s="42"/>
      <c r="AV68" s="37">
        <f>ROUND(IF(AT68&gt;0,ROUND(+AT68-$H68+T68,2),0)+IF($F68="N",+CT68)+IF(CT68&lt;0,IF(AT68&lt;$H68,+CT68+$H68,+CT68))+IF($F68="N",IF(AT68=0,T68,0)),2)+IF(AND(AT68&gt;0,+AT68-$H68+T68&lt;0),-(AT68-$H68+T68),0)</f>
        <v>0</v>
      </c>
      <c r="AW68" s="42"/>
      <c r="AX68" s="37">
        <f>ROUND(IF(AV68&gt;0,ROUND(+AV68-$H68+V68,2),0)+IF($F68="N",+CV68)+IF(CV68&lt;0,IF(AV68&lt;$H68,+CV68+$H68,+CV68))+IF($F68="N",IF(AV68=0,V68,0)),2)+IF(AND(AV68&gt;0,+AV68-$H68+V68&lt;0),-(AV68-$H68+V68),0)</f>
        <v>0</v>
      </c>
      <c r="AY68" s="42"/>
      <c r="AZ68" s="37">
        <f>ROUND(IF(AX68&gt;0,ROUND(+AX68-$H68+X68,2),0)+IF($F68="N",+CX68)+IF(CX68&lt;0,IF(AX68&lt;$H68,+CX68+$H68,+CX68))+IF($F68="N",IF(AX68=0,X68,0)),2)+IF(AND(AX68&gt;0,+AX68-$H68+X68&lt;0),-(AX68-$H68+X68),0)</f>
        <v>0</v>
      </c>
      <c r="BA68" s="42"/>
      <c r="BB68" s="37">
        <f>ROUND(IF(AZ68&gt;0,ROUND(+AZ68-$H68+Z68,2),0)+IF($F68="N",+CZ68)+IF(CZ68&lt;0,IF(AZ68&lt;$H68,+CZ68+$H68,+CZ68))+IF($F68="N",IF(AZ68=0,Z68,0)),2)+IF(AND(AZ68&gt;0,+AZ68-$H68+Z68&lt;0),-(AZ68-$H68+Z68),0)</f>
        <v>0</v>
      </c>
      <c r="BC68" s="42"/>
      <c r="BD68" s="37">
        <f>ROUND(IF(BB68&gt;0,ROUND(+BB68-$H68+AB68,2),0)+IF($F68="N",+DB68)+IF(DB68&lt;0,IF(BB68&lt;$H68,+DB68+$H68,+DB68))+IF($F68="N",IF(BB68=0,AB68,0)),2)+IF(AND(BB68&gt;0,+BB68-$H68+AB68&lt;0),-(BB68-$H68+AB68),0)</f>
        <v>0</v>
      </c>
      <c r="BE68" s="42"/>
      <c r="BF68" s="37">
        <f>ROUND(IF(BD68&gt;0,ROUND(+BD68-$H68+AD68,2),0)+IF($F68="N",+DD68)+IF(DD68&lt;0,IF(BD68&lt;$H68,+DD68+$H68,+DD68))+IF($F68="N",IF(BD68=0,AD68,0)),2)+IF(AND(BD68&gt;0,+BD68-$H68+AD68&lt;0),-(BD68-$H68+AD68),0)</f>
        <v>0</v>
      </c>
      <c r="BG68" s="42"/>
      <c r="BH68" s="37">
        <f>ROUND(IF(BF68&gt;0,ROUND(+BF68-$H68+AF68,2),0)+IF($F68="N",+DF68)+IF(DF68&lt;0,IF(BF68&lt;$H68,+DF68+$H68,+DF68))+IF($F68="N",IF(BF68=0,AF68,0)),2)+IF(AND(BF68&gt;0,+BF68-$H68+AF68&lt;0),-(BF68-$H68+AF68),0)</f>
        <v>0</v>
      </c>
      <c r="BI68" s="69">
        <f>+BH68</f>
        <v>0</v>
      </c>
      <c r="BK68" s="42">
        <f>+AJ68-AL68</f>
        <v>0</v>
      </c>
      <c r="BL68" s="42"/>
      <c r="BM68" s="42">
        <f>+AL68-AN68</f>
        <v>0</v>
      </c>
      <c r="BN68" s="42"/>
      <c r="BO68" s="42">
        <f>+AN68-AP68</f>
        <v>0</v>
      </c>
      <c r="BP68" s="42"/>
      <c r="BQ68" s="42">
        <f>+AP68-AR68</f>
        <v>0</v>
      </c>
      <c r="BR68" s="42"/>
      <c r="BS68" s="42">
        <f>+AR68-AT68</f>
        <v>0</v>
      </c>
      <c r="BT68" s="42"/>
      <c r="BU68" s="42">
        <f>+AT68-AV68</f>
        <v>0</v>
      </c>
      <c r="BV68" s="42"/>
      <c r="BW68" s="42">
        <f>+AV68-AX68</f>
        <v>0</v>
      </c>
      <c r="BX68" s="42"/>
      <c r="BY68" s="42">
        <f>+AX68-AZ68</f>
        <v>0</v>
      </c>
      <c r="BZ68" s="42"/>
      <c r="CA68" s="42">
        <f>+AZ68-BB68</f>
        <v>0</v>
      </c>
      <c r="CB68" s="42"/>
      <c r="CC68" s="42">
        <f>+BB68-BD68</f>
        <v>0</v>
      </c>
      <c r="CD68" s="42"/>
      <c r="CE68" s="42">
        <f>+BD68-BF68</f>
        <v>0</v>
      </c>
      <c r="CF68" s="42"/>
      <c r="CG68" s="42">
        <f>+BF68-BH68</f>
        <v>0</v>
      </c>
      <c r="CI68" s="37">
        <v>1</v>
      </c>
      <c r="CJ68" s="37">
        <v>0</v>
      </c>
      <c r="CK68" s="37"/>
      <c r="CL68" s="37"/>
      <c r="CM68" s="37"/>
      <c r="CN68" s="37"/>
      <c r="CO68" s="37"/>
      <c r="CP68" s="37"/>
      <c r="CQ68" s="37"/>
      <c r="CR68" s="37"/>
      <c r="CS68" s="37"/>
      <c r="CT68" s="37"/>
      <c r="CU68" s="37"/>
      <c r="CV68" s="37"/>
      <c r="CW68" s="37"/>
      <c r="CX68" s="37"/>
      <c r="CY68" s="37"/>
      <c r="CZ68" s="37"/>
      <c r="DA68" s="37"/>
      <c r="DB68" s="37"/>
      <c r="DC68" s="37"/>
      <c r="DD68" s="37"/>
      <c r="DE68" s="37"/>
      <c r="DF68" s="37"/>
    </row>
    <row r="69" spans="1:110" hidden="1">
      <c r="G69" s="35" t="s">
        <v>39</v>
      </c>
      <c r="H69" s="50">
        <f>+AF66</f>
        <v>53322</v>
      </c>
      <c r="I69" s="51">
        <v>40908</v>
      </c>
      <c r="J69" s="52">
        <f>+J66+365</f>
        <v>53353</v>
      </c>
      <c r="L69" s="52">
        <f>+L66+365</f>
        <v>53381</v>
      </c>
      <c r="N69" s="52">
        <f>+N66+365</f>
        <v>53412</v>
      </c>
      <c r="P69" s="52">
        <f>+P66+365</f>
        <v>53442</v>
      </c>
      <c r="R69" s="52">
        <f>+R66+365</f>
        <v>53473</v>
      </c>
      <c r="T69" s="52">
        <f>+T66+365</f>
        <v>53503</v>
      </c>
      <c r="V69" s="52">
        <f>+V66+365</f>
        <v>53534</v>
      </c>
      <c r="X69" s="52">
        <f>+X66+365</f>
        <v>53565</v>
      </c>
      <c r="Z69" s="52">
        <f>+Z66+365</f>
        <v>53595</v>
      </c>
      <c r="AB69" s="52">
        <f>+AB66+365</f>
        <v>53626</v>
      </c>
      <c r="AD69" s="52">
        <f>+AD66+365</f>
        <v>53656</v>
      </c>
      <c r="AF69" s="52">
        <f>+AF66+365</f>
        <v>53687</v>
      </c>
      <c r="AG69" s="61" t="s">
        <v>24</v>
      </c>
      <c r="AH69" s="66" t="s">
        <v>12</v>
      </c>
      <c r="AI69" s="52"/>
      <c r="AJ69" s="53">
        <f>+H66</f>
        <v>52957</v>
      </c>
      <c r="AK69" s="53"/>
      <c r="AL69" s="52">
        <f>+AL66+365</f>
        <v>53353</v>
      </c>
      <c r="AN69" s="52">
        <f>+AN66+365</f>
        <v>53381</v>
      </c>
      <c r="AP69" s="52">
        <f>+AP66+365</f>
        <v>53412</v>
      </c>
      <c r="AR69" s="52">
        <f>+AR66+365</f>
        <v>53442</v>
      </c>
      <c r="AT69" s="52">
        <f>+AT66+365</f>
        <v>53473</v>
      </c>
      <c r="AV69" s="52">
        <f>+AV66+365</f>
        <v>53503</v>
      </c>
      <c r="AX69" s="52">
        <f>+AX66+365</f>
        <v>53534</v>
      </c>
      <c r="AZ69" s="52">
        <f>+AZ66+365</f>
        <v>53565</v>
      </c>
      <c r="BB69" s="52">
        <f>+BB66+365</f>
        <v>53595</v>
      </c>
      <c r="BD69" s="52">
        <f>+BD66+365</f>
        <v>53626</v>
      </c>
      <c r="BF69" s="52">
        <f>+BF66+365</f>
        <v>53656</v>
      </c>
      <c r="BH69" s="52">
        <f>+BH66+365</f>
        <v>53687</v>
      </c>
      <c r="BI69" s="69" t="s">
        <v>40</v>
      </c>
      <c r="BJ69" s="53"/>
      <c r="BK69" s="52">
        <f>+BK66+365</f>
        <v>53353</v>
      </c>
      <c r="BM69" s="52">
        <f>+BM66+365</f>
        <v>53381</v>
      </c>
      <c r="BO69" s="52">
        <f>+BO66+365</f>
        <v>53412</v>
      </c>
      <c r="BQ69" s="52">
        <f>+BQ66+365</f>
        <v>53442</v>
      </c>
      <c r="BS69" s="52">
        <f>+BS66+365</f>
        <v>53473</v>
      </c>
      <c r="BU69" s="52">
        <f>+BU66+365</f>
        <v>53503</v>
      </c>
      <c r="BW69" s="52">
        <f>+BW66+365</f>
        <v>53534</v>
      </c>
      <c r="BY69" s="52">
        <f>+BY66+365</f>
        <v>53565</v>
      </c>
      <c r="CA69" s="52">
        <f>+CA66+365</f>
        <v>53595</v>
      </c>
      <c r="CC69" s="52">
        <f>+CC66+365</f>
        <v>53626</v>
      </c>
      <c r="CE69" s="52">
        <f>+CE66+365</f>
        <v>53656</v>
      </c>
      <c r="CG69" s="52">
        <f>+CG66+365</f>
        <v>53687</v>
      </c>
      <c r="CH69" s="52"/>
      <c r="CI69" s="52"/>
      <c r="CJ69" s="52">
        <f>+CJ66+365</f>
        <v>53353</v>
      </c>
      <c r="CL69" s="52"/>
      <c r="CM69" s="31"/>
      <c r="CN69" s="52"/>
      <c r="CP69" s="52"/>
      <c r="CR69" s="52"/>
      <c r="CT69" s="52"/>
      <c r="CV69" s="52"/>
      <c r="CX69" s="52"/>
      <c r="CZ69" s="52"/>
      <c r="DB69" s="52"/>
      <c r="DD69" s="52"/>
      <c r="DF69" s="52"/>
    </row>
    <row r="70" spans="1:110" ht="22.5" hidden="1">
      <c r="G70" s="35" t="s">
        <v>39</v>
      </c>
      <c r="H70" s="55" t="s">
        <v>41</v>
      </c>
      <c r="I70" s="36"/>
      <c r="J70" s="56">
        <f>$D$1</f>
        <v>6.6000000000000003E-2</v>
      </c>
      <c r="K70" s="57"/>
      <c r="L70" s="56">
        <f>$D$1</f>
        <v>6.6000000000000003E-2</v>
      </c>
      <c r="M70" s="57"/>
      <c r="N70" s="56">
        <f>$D$1</f>
        <v>6.6000000000000003E-2</v>
      </c>
      <c r="O70" s="57"/>
      <c r="P70" s="56">
        <f>$D$1</f>
        <v>6.6000000000000003E-2</v>
      </c>
      <c r="Q70" s="57"/>
      <c r="R70" s="56">
        <f>$D$1</f>
        <v>6.6000000000000003E-2</v>
      </c>
      <c r="S70" s="57"/>
      <c r="T70" s="56">
        <f>$D$1</f>
        <v>6.6000000000000003E-2</v>
      </c>
      <c r="U70" s="57"/>
      <c r="V70" s="56">
        <f>$D$1</f>
        <v>6.6000000000000003E-2</v>
      </c>
      <c r="W70" s="57"/>
      <c r="X70" s="56">
        <f>$D$1</f>
        <v>6.6000000000000003E-2</v>
      </c>
      <c r="Y70" s="57"/>
      <c r="Z70" s="56">
        <f>$D$1</f>
        <v>6.6000000000000003E-2</v>
      </c>
      <c r="AA70" s="57"/>
      <c r="AB70" s="56">
        <f>$D$1</f>
        <v>6.6000000000000003E-2</v>
      </c>
      <c r="AC70" s="57"/>
      <c r="AD70" s="56">
        <f>$D$1</f>
        <v>6.6000000000000003E-2</v>
      </c>
      <c r="AE70" s="57"/>
      <c r="AF70" s="56">
        <f>$D$1</f>
        <v>6.6000000000000003E-2</v>
      </c>
      <c r="AG70" s="62" t="s">
        <v>14</v>
      </c>
      <c r="AH70" s="67" t="s">
        <v>42</v>
      </c>
      <c r="AI70" s="58"/>
      <c r="AJ70" s="46" t="s">
        <v>33</v>
      </c>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69"/>
      <c r="CJ70" s="52"/>
      <c r="CL70" s="52"/>
      <c r="CN70" s="52"/>
      <c r="CO70" s="52"/>
      <c r="CP70" s="52"/>
      <c r="CQ70" s="52"/>
      <c r="CR70" s="52"/>
      <c r="CS70" s="52"/>
      <c r="CT70" s="52"/>
      <c r="CU70" s="52"/>
      <c r="CV70" s="52"/>
      <c r="CX70" s="52"/>
      <c r="CZ70" s="52"/>
      <c r="DB70" s="52"/>
      <c r="DD70" s="52"/>
      <c r="DF70" s="52"/>
    </row>
    <row r="71" spans="1:110">
      <c r="A71" s="31">
        <v>22</v>
      </c>
      <c r="B71" s="42">
        <f>+AG71</f>
        <v>0</v>
      </c>
      <c r="C71" s="42">
        <f>+BH71</f>
        <v>0</v>
      </c>
      <c r="F71" s="31" t="s">
        <v>43</v>
      </c>
      <c r="G71" s="31">
        <v>1</v>
      </c>
      <c r="H71" s="37">
        <f>+$D$4</f>
        <v>0</v>
      </c>
      <c r="I71" s="36"/>
      <c r="J71" s="42">
        <f>ROUND(IF(CJ71&lt;0,IF(OR(-CJ71&lt;$H71,CI71&lt;$G71),(AJ71*J$7/366)*CI71,(+AJ71*J$7/366)*($G71+I71)+((AJ71-$H71)*J$7/366)*(CI71-$G71-I71)),IF(AJ71&gt;0,+(AJ71*J$7/366)*($G71+I71)+((AJ71-$H71)*J$7/366)*(J$6-H$6-$G71-I71),0)+IF($F71="N",CJ71*J$7/366*(J$6-H$6-CI71),0)),2)</f>
        <v>0</v>
      </c>
      <c r="K71" s="36"/>
      <c r="L71" s="42">
        <f>ROUND(IF(CL71&lt;0,IF(OR(-CL71&lt;$H71,CK71&lt;$G71),(AL71*L$7/366)*CK71,(+AL71*L$7/366)*($G71+K71)+((AL71-$H71)*L$7/366)*(CK71-$G71-K71)),IF(AL71&gt;0,+(AL71*L$7/366)*($G71+K71)+((AL71-$H71)*L$7/366)*(L$6-J$6-$G71-K71),0)+IF($F71="N",CL71*L$7/366*(L$6-J$6-CK71),0)),2)</f>
        <v>0</v>
      </c>
      <c r="M71" s="36"/>
      <c r="N71" s="42">
        <f>ROUND(IF(CN71&lt;0,IF(OR(-CN71&lt;$H71,CM71&lt;$G71),(AN71*N$7/366)*CM71,(+AN71*N$7/366)*($G71+M71)+((AN71-$H71)*N$7/366)*(CM71-$G71-M71)),IF(AN71&gt;0,+(AN71*N$7/366)*($G71+M71)+((AN71-$H71)*N$7/366)*(N$6-L$6-$G71-M71),0)+IF($F71="N",CN71*N$7/366*(N$6-L$6-CM71),0)),2)</f>
        <v>0</v>
      </c>
      <c r="O71" s="36"/>
      <c r="P71" s="42">
        <f>ROUND(IF(CP71&lt;0,IF(OR(-CP71&lt;$H71,CO71&lt;$G71),(AP71*P$7/366)*CO71,(+AP71*P$7/366)*($G71+O71)+((AP71-$H71)*P$7/366)*(CO71-$G71-O71)),IF(AP71&gt;0,+(AP71*P$7/366)*($G71+O71)+((AP71-$H71)*P$7/366)*(P$6-N$6-$G71-O71),0)+IF($F71="N",CP71*P$7/366*(P$6-N$6-CO71),0)),2)</f>
        <v>0</v>
      </c>
      <c r="Q71" s="36"/>
      <c r="R71" s="42">
        <f>ROUND(IF(CR71&lt;0,IF(OR(-CR71&lt;$H71,CQ71&lt;$G71),(AR71*R$7/366)*CQ71,(+AR71*R$7/366)*($G71+Q71)+((AR71-$H71)*R$7/366)*(CQ71-$G71-Q71)),IF(AR71&gt;0,+(AR71*R$7/366)*($G71+Q71)+((AR71-$H71)*R$7/366)*(R$6-P$6-$G71-Q71),0)+IF($F71="N",CR71*R$7/366*(R$6-P$6-CQ71),0)),2)</f>
        <v>0</v>
      </c>
      <c r="S71" s="36"/>
      <c r="T71" s="42">
        <f>ROUND(IF(CT71&lt;0,IF(OR(-CT71&lt;$H71,CS71&lt;$G71),(AT71*T$7/366)*CS71,(+AT71*T$7/366)*($G71+S71)+((AT71-$H71)*T$7/366)*(CS71-$G71-S71)),IF(AT71&gt;0,+(AT71*T$7/366)*($G71+S71)+((AT71-$H71)*T$7/366)*(T$6-R$6-$G71-S71),0)+IF($F71="N",CT71*T$7/366*(T$6-R$6-CS71),0)),2)</f>
        <v>0</v>
      </c>
      <c r="U71" s="36"/>
      <c r="V71" s="42">
        <f>ROUND(IF(CV71&lt;0,IF(OR(-CV71&lt;$H71,CU71&lt;$G71),(AV71*V$7/366)*CU71,(+AV71*V$7/366)*($G71+U71)+((AV71-$H71)*V$7/366)*(CU71-$G71-U71)),IF(AV71&gt;0,+(AV71*V$7/366)*($G71+U71)+((AV71-$H71)*V$7/366)*(V$6-T$6-$G71-U71),0)+IF($F71="N",CV71*V$7/366*(V$6-T$6-CU71),0)),2)</f>
        <v>0</v>
      </c>
      <c r="W71" s="36"/>
      <c r="X71" s="42">
        <f>ROUND(IF(CX71&lt;0,IF(OR(-CX71&lt;$H71,CW71&lt;$G71),(AX71*X$7/366)*CW71,(+AX71*X$7/366)*($G71+W71)+((AX71-$H71)*X$7/366)*(CW71-$G71-W71)),IF(AX71&gt;0,+(AX71*X$7/366)*($G71+W71)+((AX71-$H71)*X$7/366)*(X$6-V$6-$G71-W71),0)+IF($F71="N",CX71*X$7/366*(X$6-V$6-CW71),0)),2)</f>
        <v>0</v>
      </c>
      <c r="Y71" s="36"/>
      <c r="Z71" s="42">
        <f>ROUND(IF(CZ71&lt;0,IF(OR(-CZ71&lt;$H71,CY71&lt;$G71),(AZ71*Z$7/366)*CY71,(+AZ71*Z$7/366)*($G71+Y71)+((AZ71-$H71)*Z$7/366)*(CY71-$G71-Y71)),IF(AZ71&gt;0,+(AZ71*Z$7/366)*($G71+Y71)+((AZ71-$H71)*Z$7/366)*(Z$6-X$6-$G71-Y71),0)+IF($F71="N",CZ71*Z$7/366*(Z$6-X$6-CY71),0)),2)</f>
        <v>0</v>
      </c>
      <c r="AA71" s="36"/>
      <c r="AB71" s="42">
        <f>ROUND(IF(DB71&lt;0,IF(OR(-DB71&lt;$H71,DA71&lt;$G71),(BB71*AB$7/366)*DA71,(+BB71*AB$7/366)*($G71+AA71)+((BB71-$H71)*AB$7/366)*(DA71-$G71-AA71)),IF(BB71&gt;0,+(BB71*AB$7/366)*($G71+AA71)+((BB71-$H71)*AB$7/366)*(AB$6-Z$6-$G71-AA71),0)+IF($F71="N",DB71*AB$7/366*(AB$6-Z$6-DA71),0)),2)</f>
        <v>0</v>
      </c>
      <c r="AC71" s="36"/>
      <c r="AD71" s="42">
        <f>ROUND(IF(DD71&lt;0,IF(OR(-DD71&lt;$H71,DC71&lt;$G71),(BD71*AD$7/366)*DC71,(+BD71*AD$7/366)*($G71+AC71)+((BD71-$H71)*AD$7/366)*(DC71-$G71-AC71)),IF(BD71&gt;0,+(BD71*AD$7/366)*($G71+AC71)+((BD71-$H71)*AD$7/366)*(AD$6-AB$6-$G71-AC71),0)+IF($F71="N",DD71*AD$7/366*(AD$6-AB$6-DC71),0)),2)</f>
        <v>0</v>
      </c>
      <c r="AE71" s="36"/>
      <c r="AF71" s="42">
        <f>ROUND(IF(DF71&lt;0,IF(OR(-DF71&lt;$H71,DE71&lt;$G71),(BF71*AF$7/366)*DE71,(+BF71*AF$7/366)*($G71+AE71)+((BF71-$H71)*AF$7/366)*(DE71-$G71-AE71)),IF(BF71&gt;0,+(BF71*AF$7/366)*($G71+AE71)+((BF71-$H71)*AF$7/366)*(AF$6-AD$6-$G71-AE71),0)+IF($F71="N",DF71*AF$7/366*(AF$6-AD$6-DE71),0)),2)</f>
        <v>0</v>
      </c>
      <c r="AG71" s="63">
        <f>SUM(J71:AF71)</f>
        <v>0</v>
      </c>
      <c r="AH71" s="68">
        <f>+BH71</f>
        <v>0</v>
      </c>
      <c r="AI71" s="42"/>
      <c r="AJ71" s="37">
        <f>+AH68</f>
        <v>0</v>
      </c>
      <c r="AK71" s="37"/>
      <c r="AL71" s="37">
        <f>ROUND(IF(AJ71&gt;0,ROUND(+AJ71-$H71+J71,2),0)+IF($F71="N",+CJ71)+IF(CJ71&lt;0,IF(AJ71&lt;$H71,+CJ71+$H71,+CJ71))+IF($F71="N",IF(AJ71=0,J71,0)),2)</f>
        <v>0</v>
      </c>
      <c r="AM71" s="42"/>
      <c r="AN71" s="37">
        <f>ROUND(IF(AL71&gt;0,ROUND(+AL71-$H71+L71,2),0)+IF($F71="N",+CL71)+IF(CL71&lt;0,IF(AL71&lt;$H71,+CL71+$H71,+CL71))+IF($F71="N",IF(AL71=0,L71,0)),2)+IF(AND(AL71&gt;0,+AL71-$H71+L71&lt;0),-(AL71-$H71+L71),0)</f>
        <v>0</v>
      </c>
      <c r="AO71" s="42"/>
      <c r="AP71" s="37">
        <f>ROUND(IF(AN71&gt;0,ROUND(+AN71-$H71+N71,2),0)+IF($F71="N",+CN71)+IF(CN71&lt;0,IF(AN71&lt;$H71,+CN71+$H71,+CN71))+IF($F71="N",IF(AN71=0,N71,0)),2)+IF(AND(AN71&gt;0,+AN71-$H71+N71&lt;0),-(AN71-$H71+N71),0)</f>
        <v>0</v>
      </c>
      <c r="AQ71" s="42"/>
      <c r="AR71" s="37">
        <f>ROUND(IF(AP71&gt;0,ROUND(+AP71-$H71+P71,2),0)+IF($F71="N",+CP71)+IF(CP71&lt;0,IF(AP71&lt;$H71,+CP71+$H71,+CP71))+IF($F71="N",IF(AP71=0,P71,0)),2)+IF(AND(AP71&gt;0,+AP71-$H71+P71&lt;0),-(AP71-$H71+P71),0)</f>
        <v>0</v>
      </c>
      <c r="AS71" s="42"/>
      <c r="AT71" s="37">
        <f>ROUND(IF(AR71&gt;0,ROUND(+AR71-$H71+R71,2),0)+IF($F71="N",+CR71)+IF(CR71&lt;0,IF(AR71&lt;$H71,+CR71+$H71,+CR71))+IF($F71="N",IF(AR71=0,R71,0)),2)+IF(AND(AR71&gt;0,+AR71-$H71+R71&lt;0),-(AR71-$H71+R71),0)</f>
        <v>0</v>
      </c>
      <c r="AU71" s="42"/>
      <c r="AV71" s="37">
        <f>ROUND(IF(AT71&gt;0,ROUND(+AT71-$H71+T71,2),0)+IF($F71="N",+CT71)+IF(CT71&lt;0,IF(AT71&lt;$H71,+CT71+$H71,+CT71))+IF($F71="N",IF(AT71=0,T71,0)),2)+IF(AND(AT71&gt;0,+AT71-$H71+T71&lt;0),-(AT71-$H71+T71),0)</f>
        <v>0</v>
      </c>
      <c r="AW71" s="42"/>
      <c r="AX71" s="37">
        <f>ROUND(IF(AV71&gt;0,ROUND(+AV71-$H71+V71,2),0)+IF($F71="N",+CV71)+IF(CV71&lt;0,IF(AV71&lt;$H71,+CV71+$H71,+CV71))+IF($F71="N",IF(AV71=0,V71,0)),2)+IF(AND(AV71&gt;0,+AV71-$H71+V71&lt;0),-(AV71-$H71+V71),0)</f>
        <v>0</v>
      </c>
      <c r="AY71" s="42"/>
      <c r="AZ71" s="37">
        <f>ROUND(IF(AX71&gt;0,ROUND(+AX71-$H71+X71,2),0)+IF($F71="N",+CX71)+IF(CX71&lt;0,IF(AX71&lt;$H71,+CX71+$H71,+CX71))+IF($F71="N",IF(AX71=0,X71,0)),2)+IF(AND(AX71&gt;0,+AX71-$H71+X71&lt;0),-(AX71-$H71+X71),0)</f>
        <v>0</v>
      </c>
      <c r="BA71" s="42"/>
      <c r="BB71" s="37">
        <f>ROUND(IF(AZ71&gt;0,ROUND(+AZ71-$H71+Z71,2),0)+IF($F71="N",+CZ71)+IF(CZ71&lt;0,IF(AZ71&lt;$H71,+CZ71+$H71,+CZ71))+IF($F71="N",IF(AZ71=0,Z71,0)),2)+IF(AND(AZ71&gt;0,+AZ71-$H71+Z71&lt;0),-(AZ71-$H71+Z71),0)</f>
        <v>0</v>
      </c>
      <c r="BC71" s="42"/>
      <c r="BD71" s="37">
        <f>ROUND(IF(BB71&gt;0,ROUND(+BB71-$H71+AB71,2),0)+IF($F71="N",+DB71)+IF(DB71&lt;0,IF(BB71&lt;$H71,+DB71+$H71,+DB71))+IF($F71="N",IF(BB71=0,AB71,0)),2)+IF(AND(BB71&gt;0,+BB71-$H71+AB71&lt;0),-(BB71-$H71+AB71),0)</f>
        <v>0</v>
      </c>
      <c r="BE71" s="42"/>
      <c r="BF71" s="37">
        <f>ROUND(IF(BD71&gt;0,ROUND(+BD71-$H71+AD71,2),0)+IF($F71="N",+DD71)+IF(DD71&lt;0,IF(BD71&lt;$H71,+DD71+$H71,+DD71))+IF($F71="N",IF(BD71=0,AD71,0)),2)+IF(AND(BD71&gt;0,+BD71-$H71+AD71&lt;0),-(BD71-$H71+AD71),0)</f>
        <v>0</v>
      </c>
      <c r="BG71" s="42"/>
      <c r="BH71" s="37">
        <f>ROUND(IF(BF71&gt;0,ROUND(+BF71-$H71+AF71,2),0)+IF($F71="N",+DF71)+IF(DF71&lt;0,IF(BF71&lt;$H71,+DF71+$H71,+DF71))+IF($F71="N",IF(BF71=0,AF71,0)),2)+IF(AND(BF71&gt;0,+BF71-$H71+AF71&lt;0),-(BF71-$H71+AF71),0)</f>
        <v>0</v>
      </c>
      <c r="BI71" s="69">
        <f>+BH71</f>
        <v>0</v>
      </c>
      <c r="BK71" s="42">
        <f>+AJ71-AL71</f>
        <v>0</v>
      </c>
      <c r="BL71" s="42"/>
      <c r="BM71" s="42">
        <f>+AL71-AN71</f>
        <v>0</v>
      </c>
      <c r="BN71" s="42"/>
      <c r="BO71" s="42">
        <f>+AN71-AP71</f>
        <v>0</v>
      </c>
      <c r="BP71" s="42"/>
      <c r="BQ71" s="42">
        <f>+AP71-AR71</f>
        <v>0</v>
      </c>
      <c r="BR71" s="42"/>
      <c r="BS71" s="42">
        <f>+AR71-AT71</f>
        <v>0</v>
      </c>
      <c r="BT71" s="42"/>
      <c r="BU71" s="42">
        <f>+AT71-AV71</f>
        <v>0</v>
      </c>
      <c r="BV71" s="42"/>
      <c r="BW71" s="42">
        <f>+AV71-AX71</f>
        <v>0</v>
      </c>
      <c r="BX71" s="42"/>
      <c r="BY71" s="42">
        <f>+AX71-AZ71</f>
        <v>0</v>
      </c>
      <c r="BZ71" s="42"/>
      <c r="CA71" s="42">
        <f>+AZ71-BB71</f>
        <v>0</v>
      </c>
      <c r="CB71" s="42"/>
      <c r="CC71" s="42">
        <f>+BB71-BD71</f>
        <v>0</v>
      </c>
      <c r="CD71" s="42"/>
      <c r="CE71" s="42">
        <f>+BD71-BF71</f>
        <v>0</v>
      </c>
      <c r="CF71" s="42"/>
      <c r="CG71" s="42">
        <f>+BF71-BH71</f>
        <v>0</v>
      </c>
      <c r="CI71" s="37">
        <v>1</v>
      </c>
      <c r="CJ71" s="37">
        <v>0</v>
      </c>
      <c r="CK71" s="37"/>
      <c r="CL71" s="37"/>
      <c r="CM71" s="37"/>
      <c r="CN71" s="37"/>
      <c r="CO71" s="37"/>
      <c r="CP71" s="37"/>
      <c r="CQ71" s="37"/>
      <c r="CR71" s="37"/>
      <c r="CS71" s="37"/>
      <c r="CT71" s="37"/>
      <c r="CU71" s="37"/>
      <c r="CV71" s="37"/>
      <c r="CW71" s="37"/>
      <c r="CX71" s="37"/>
      <c r="CY71" s="37"/>
      <c r="CZ71" s="37"/>
      <c r="DA71" s="37"/>
      <c r="DB71" s="37"/>
      <c r="DC71" s="37"/>
      <c r="DD71" s="37"/>
      <c r="DE71" s="37"/>
      <c r="DF71" s="37"/>
    </row>
    <row r="72" spans="1:110" hidden="1">
      <c r="G72" s="35" t="s">
        <v>39</v>
      </c>
      <c r="H72" s="50">
        <f>+AF69</f>
        <v>53687</v>
      </c>
      <c r="I72" s="51">
        <v>40908</v>
      </c>
      <c r="J72" s="52">
        <f>+J69+365</f>
        <v>53718</v>
      </c>
      <c r="L72" s="52">
        <f>+L69+365</f>
        <v>53746</v>
      </c>
      <c r="N72" s="52">
        <f>+N69+365</f>
        <v>53777</v>
      </c>
      <c r="P72" s="52">
        <f>+P69+365</f>
        <v>53807</v>
      </c>
      <c r="R72" s="52">
        <f>+R69+365</f>
        <v>53838</v>
      </c>
      <c r="T72" s="52">
        <f>+T69+365</f>
        <v>53868</v>
      </c>
      <c r="V72" s="52">
        <f>+V69+365</f>
        <v>53899</v>
      </c>
      <c r="X72" s="52">
        <f>+X69+365</f>
        <v>53930</v>
      </c>
      <c r="Z72" s="52">
        <f>+Z69+365</f>
        <v>53960</v>
      </c>
      <c r="AB72" s="52">
        <f>+AB69+365</f>
        <v>53991</v>
      </c>
      <c r="AD72" s="52">
        <f>+AD69+365</f>
        <v>54021</v>
      </c>
      <c r="AF72" s="52">
        <f>+AF69+365</f>
        <v>54052</v>
      </c>
      <c r="AG72" s="61" t="s">
        <v>24</v>
      </c>
      <c r="AH72" s="66" t="s">
        <v>12</v>
      </c>
      <c r="AI72" s="52"/>
      <c r="AJ72" s="53">
        <f>+H69</f>
        <v>53322</v>
      </c>
      <c r="AK72" s="53"/>
      <c r="AL72" s="52">
        <f>+AL69+365</f>
        <v>53718</v>
      </c>
      <c r="AN72" s="52">
        <f>+AN69+365</f>
        <v>53746</v>
      </c>
      <c r="AP72" s="52">
        <f>+AP69+365</f>
        <v>53777</v>
      </c>
      <c r="AR72" s="52">
        <f>+AR69+365</f>
        <v>53807</v>
      </c>
      <c r="AT72" s="52">
        <f>+AT69+365</f>
        <v>53838</v>
      </c>
      <c r="AV72" s="52">
        <f>+AV69+365</f>
        <v>53868</v>
      </c>
      <c r="AX72" s="52">
        <f>+AX69+365</f>
        <v>53899</v>
      </c>
      <c r="AZ72" s="52">
        <f>+AZ69+365</f>
        <v>53930</v>
      </c>
      <c r="BB72" s="52">
        <f>+BB69+365</f>
        <v>53960</v>
      </c>
      <c r="BD72" s="52">
        <f>+BD69+365</f>
        <v>53991</v>
      </c>
      <c r="BF72" s="52">
        <f>+BF69+365</f>
        <v>54021</v>
      </c>
      <c r="BH72" s="52">
        <f>+BH69+365</f>
        <v>54052</v>
      </c>
      <c r="BI72" s="69" t="s">
        <v>40</v>
      </c>
      <c r="BJ72" s="53"/>
      <c r="BK72" s="52">
        <f>+BK69+365</f>
        <v>53718</v>
      </c>
      <c r="BM72" s="52">
        <f>+BM69+365</f>
        <v>53746</v>
      </c>
      <c r="BO72" s="52">
        <f>+BO69+365</f>
        <v>53777</v>
      </c>
      <c r="BQ72" s="52">
        <f>+BQ69+365</f>
        <v>53807</v>
      </c>
      <c r="BS72" s="52">
        <f>+BS69+365</f>
        <v>53838</v>
      </c>
      <c r="BU72" s="52">
        <f>+BU69+365</f>
        <v>53868</v>
      </c>
      <c r="BW72" s="52">
        <f>+BW69+365</f>
        <v>53899</v>
      </c>
      <c r="BY72" s="52">
        <f>+BY69+365</f>
        <v>53930</v>
      </c>
      <c r="CA72" s="52">
        <f>+CA69+365</f>
        <v>53960</v>
      </c>
      <c r="CC72" s="52">
        <f>+CC69+365</f>
        <v>53991</v>
      </c>
      <c r="CE72" s="52">
        <f>+CE69+365</f>
        <v>54021</v>
      </c>
      <c r="CG72" s="52">
        <f>+CG69+365</f>
        <v>54052</v>
      </c>
      <c r="CH72" s="52"/>
      <c r="CI72" s="52"/>
      <c r="CJ72" s="52">
        <f>+CJ69+365</f>
        <v>53718</v>
      </c>
      <c r="CL72" s="52"/>
      <c r="CM72" s="31"/>
      <c r="CN72" s="52"/>
      <c r="CP72" s="52"/>
      <c r="CR72" s="52"/>
      <c r="CT72" s="52"/>
      <c r="CV72" s="52"/>
      <c r="CX72" s="52"/>
      <c r="CZ72" s="52"/>
      <c r="DB72" s="52"/>
      <c r="DD72" s="52"/>
      <c r="DF72" s="52"/>
    </row>
    <row r="73" spans="1:110" ht="22.5" hidden="1">
      <c r="G73" s="35" t="s">
        <v>39</v>
      </c>
      <c r="H73" s="55" t="s">
        <v>41</v>
      </c>
      <c r="I73" s="36"/>
      <c r="J73" s="56">
        <f>$D$1</f>
        <v>6.6000000000000003E-2</v>
      </c>
      <c r="K73" s="57"/>
      <c r="L73" s="56">
        <f>$D$1</f>
        <v>6.6000000000000003E-2</v>
      </c>
      <c r="M73" s="57"/>
      <c r="N73" s="56">
        <f>$D$1</f>
        <v>6.6000000000000003E-2</v>
      </c>
      <c r="O73" s="57"/>
      <c r="P73" s="56">
        <f>$D$1</f>
        <v>6.6000000000000003E-2</v>
      </c>
      <c r="Q73" s="57"/>
      <c r="R73" s="56">
        <f>$D$1</f>
        <v>6.6000000000000003E-2</v>
      </c>
      <c r="S73" s="57"/>
      <c r="T73" s="56">
        <f>$D$1</f>
        <v>6.6000000000000003E-2</v>
      </c>
      <c r="U73" s="57"/>
      <c r="V73" s="56">
        <f>$D$1</f>
        <v>6.6000000000000003E-2</v>
      </c>
      <c r="W73" s="57"/>
      <c r="X73" s="56">
        <f>$D$1</f>
        <v>6.6000000000000003E-2</v>
      </c>
      <c r="Y73" s="57"/>
      <c r="Z73" s="56">
        <f>$D$1</f>
        <v>6.6000000000000003E-2</v>
      </c>
      <c r="AA73" s="57"/>
      <c r="AB73" s="56">
        <f>$D$1</f>
        <v>6.6000000000000003E-2</v>
      </c>
      <c r="AC73" s="57"/>
      <c r="AD73" s="56">
        <f>$D$1</f>
        <v>6.6000000000000003E-2</v>
      </c>
      <c r="AE73" s="57"/>
      <c r="AF73" s="56">
        <f>$D$1</f>
        <v>6.6000000000000003E-2</v>
      </c>
      <c r="AG73" s="62" t="s">
        <v>14</v>
      </c>
      <c r="AH73" s="67" t="s">
        <v>42</v>
      </c>
      <c r="AI73" s="58"/>
      <c r="AJ73" s="46" t="s">
        <v>33</v>
      </c>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69"/>
      <c r="CJ73" s="52"/>
      <c r="CL73" s="52"/>
      <c r="CN73" s="52"/>
      <c r="CO73" s="52"/>
      <c r="CP73" s="52"/>
      <c r="CQ73" s="52"/>
      <c r="CR73" s="52"/>
      <c r="CS73" s="52"/>
      <c r="CT73" s="52"/>
      <c r="CU73" s="52"/>
      <c r="CV73" s="52"/>
      <c r="CX73" s="52"/>
      <c r="CZ73" s="52"/>
      <c r="DB73" s="52"/>
      <c r="DD73" s="52"/>
      <c r="DF73" s="52"/>
    </row>
    <row r="74" spans="1:110">
      <c r="A74" s="31">
        <v>23</v>
      </c>
      <c r="B74" s="42">
        <f>+AG74</f>
        <v>0</v>
      </c>
      <c r="C74" s="42">
        <f>+BH74</f>
        <v>0</v>
      </c>
      <c r="F74" s="31" t="s">
        <v>43</v>
      </c>
      <c r="G74" s="31">
        <v>1</v>
      </c>
      <c r="H74" s="37">
        <f>+$D$4</f>
        <v>0</v>
      </c>
      <c r="I74" s="36"/>
      <c r="J74" s="42">
        <f>ROUND(IF(CJ74&lt;0,IF(OR(-CJ74&lt;$H74,CI74&lt;$G74),(AJ74*J$7/366)*CI74,(+AJ74*J$7/366)*($G74+I74)+((AJ74-$H74)*J$7/366)*(CI74-$G74-I74)),IF(AJ74&gt;0,+(AJ74*J$7/366)*($G74+I74)+((AJ74-$H74)*J$7/366)*(J$6-H$6-$G74-I74),0)+IF($F74="N",CJ74*J$7/366*(J$6-H$6-CI74),0)),2)</f>
        <v>0</v>
      </c>
      <c r="K74" s="36"/>
      <c r="L74" s="42">
        <f>ROUND(IF(CL74&lt;0,IF(OR(-CL74&lt;$H74,CK74&lt;$G74),(AL74*L$7/366)*CK74,(+AL74*L$7/366)*($G74+K74)+((AL74-$H74)*L$7/366)*(CK74-$G74-K74)),IF(AL74&gt;0,+(AL74*L$7/366)*($G74+K74)+((AL74-$H74)*L$7/366)*(L$6-J$6-$G74-K74),0)+IF($F74="N",CL74*L$7/366*(L$6-J$6-CK74),0)),2)</f>
        <v>0</v>
      </c>
      <c r="M74" s="36"/>
      <c r="N74" s="42">
        <f>ROUND(IF(CN74&lt;0,IF(OR(-CN74&lt;$H74,CM74&lt;$G74),(AN74*N$7/366)*CM74,(+AN74*N$7/366)*($G74+M74)+((AN74-$H74)*N$7/366)*(CM74-$G74-M74)),IF(AN74&gt;0,+(AN74*N$7/366)*($G74+M74)+((AN74-$H74)*N$7/366)*(N$6-L$6-$G74-M74),0)+IF($F74="N",CN74*N$7/366*(N$6-L$6-CM74),0)),2)</f>
        <v>0</v>
      </c>
      <c r="O74" s="36"/>
      <c r="P74" s="42">
        <f>ROUND(IF(CP74&lt;0,IF(OR(-CP74&lt;$H74,CO74&lt;$G74),(AP74*P$7/366)*CO74,(+AP74*P$7/366)*($G74+O74)+((AP74-$H74)*P$7/366)*(CO74-$G74-O74)),IF(AP74&gt;0,+(AP74*P$7/366)*($G74+O74)+((AP74-$H74)*P$7/366)*(P$6-N$6-$G74-O74),0)+IF($F74="N",CP74*P$7/366*(P$6-N$6-CO74),0)),2)</f>
        <v>0</v>
      </c>
      <c r="Q74" s="36"/>
      <c r="R74" s="42">
        <f>ROUND(IF(CR74&lt;0,IF(OR(-CR74&lt;$H74,CQ74&lt;$G74),(AR74*R$7/366)*CQ74,(+AR74*R$7/366)*($G74+Q74)+((AR74-$H74)*R$7/366)*(CQ74-$G74-Q74)),IF(AR74&gt;0,+(AR74*R$7/366)*($G74+Q74)+((AR74-$H74)*R$7/366)*(R$6-P$6-$G74-Q74),0)+IF($F74="N",CR74*R$7/366*(R$6-P$6-CQ74),0)),2)</f>
        <v>0</v>
      </c>
      <c r="S74" s="36"/>
      <c r="T74" s="42">
        <f>ROUND(IF(CT74&lt;0,IF(OR(-CT74&lt;$H74,CS74&lt;$G74),(AT74*T$7/366)*CS74,(+AT74*T$7/366)*($G74+S74)+((AT74-$H74)*T$7/366)*(CS74-$G74-S74)),IF(AT74&gt;0,+(AT74*T$7/366)*($G74+S74)+((AT74-$H74)*T$7/366)*(T$6-R$6-$G74-S74),0)+IF($F74="N",CT74*T$7/366*(T$6-R$6-CS74),0)),2)</f>
        <v>0</v>
      </c>
      <c r="U74" s="36"/>
      <c r="V74" s="42">
        <f>ROUND(IF(CV74&lt;0,IF(OR(-CV74&lt;$H74,CU74&lt;$G74),(AV74*V$7/366)*CU74,(+AV74*V$7/366)*($G74+U74)+((AV74-$H74)*V$7/366)*(CU74-$G74-U74)),IF(AV74&gt;0,+(AV74*V$7/366)*($G74+U74)+((AV74-$H74)*V$7/366)*(V$6-T$6-$G74-U74),0)+IF($F74="N",CV74*V$7/366*(V$6-T$6-CU74),0)),2)</f>
        <v>0</v>
      </c>
      <c r="W74" s="36"/>
      <c r="X74" s="42">
        <f>ROUND(IF(CX74&lt;0,IF(OR(-CX74&lt;$H74,CW74&lt;$G74),(AX74*X$7/366)*CW74,(+AX74*X$7/366)*($G74+W74)+((AX74-$H74)*X$7/366)*(CW74-$G74-W74)),IF(AX74&gt;0,+(AX74*X$7/366)*($G74+W74)+((AX74-$H74)*X$7/366)*(X$6-V$6-$G74-W74),0)+IF($F74="N",CX74*X$7/366*(X$6-V$6-CW74),0)),2)</f>
        <v>0</v>
      </c>
      <c r="Y74" s="36"/>
      <c r="Z74" s="42">
        <f>ROUND(IF(CZ74&lt;0,IF(OR(-CZ74&lt;$H74,CY74&lt;$G74),(AZ74*Z$7/366)*CY74,(+AZ74*Z$7/366)*($G74+Y74)+((AZ74-$H74)*Z$7/366)*(CY74-$G74-Y74)),IF(AZ74&gt;0,+(AZ74*Z$7/366)*($G74+Y74)+((AZ74-$H74)*Z$7/366)*(Z$6-X$6-$G74-Y74),0)+IF($F74="N",CZ74*Z$7/366*(Z$6-X$6-CY74),0)),2)</f>
        <v>0</v>
      </c>
      <c r="AA74" s="36"/>
      <c r="AB74" s="42">
        <f>ROUND(IF(DB74&lt;0,IF(OR(-DB74&lt;$H74,DA74&lt;$G74),(BB74*AB$7/366)*DA74,(+BB74*AB$7/366)*($G74+AA74)+((BB74-$H74)*AB$7/366)*(DA74-$G74-AA74)),IF(BB74&gt;0,+(BB74*AB$7/366)*($G74+AA74)+((BB74-$H74)*AB$7/366)*(AB$6-Z$6-$G74-AA74),0)+IF($F74="N",DB74*AB$7/366*(AB$6-Z$6-DA74),0)),2)</f>
        <v>0</v>
      </c>
      <c r="AC74" s="36"/>
      <c r="AD74" s="42">
        <f>ROUND(IF(DD74&lt;0,IF(OR(-DD74&lt;$H74,DC74&lt;$G74),(BD74*AD$7/366)*DC74,(+BD74*AD$7/366)*($G74+AC74)+((BD74-$H74)*AD$7/366)*(DC74-$G74-AC74)),IF(BD74&gt;0,+(BD74*AD$7/366)*($G74+AC74)+((BD74-$H74)*AD$7/366)*(AD$6-AB$6-$G74-AC74),0)+IF($F74="N",DD74*AD$7/366*(AD$6-AB$6-DC74),0)),2)</f>
        <v>0</v>
      </c>
      <c r="AE74" s="36"/>
      <c r="AF74" s="42">
        <f>ROUND(IF(DF74&lt;0,IF(OR(-DF74&lt;$H74,DE74&lt;$G74),(BF74*AF$7/366)*DE74,(+BF74*AF$7/366)*($G74+AE74)+((BF74-$H74)*AF$7/366)*(DE74-$G74-AE74)),IF(BF74&gt;0,+(BF74*AF$7/366)*($G74+AE74)+((BF74-$H74)*AF$7/366)*(AF$6-AD$6-$G74-AE74),0)+IF($F74="N",DF74*AF$7/366*(AF$6-AD$6-DE74),0)),2)</f>
        <v>0</v>
      </c>
      <c r="AG74" s="63">
        <f>SUM(J74:AF74)</f>
        <v>0</v>
      </c>
      <c r="AH74" s="68">
        <f>+BH74</f>
        <v>0</v>
      </c>
      <c r="AI74" s="42"/>
      <c r="AJ74" s="37">
        <f>+AH71</f>
        <v>0</v>
      </c>
      <c r="AK74" s="37"/>
      <c r="AL74" s="37">
        <f>ROUND(IF(AJ74&gt;0,ROUND(+AJ74-$H74+J74,2),0)+IF($F74="N",+CJ74)+IF(CJ74&lt;0,IF(AJ74&lt;$H74,+CJ74+$H74,+CJ74))+IF($F74="N",IF(AJ74=0,J74,0)),2)</f>
        <v>0</v>
      </c>
      <c r="AM74" s="42"/>
      <c r="AN74" s="37">
        <f>ROUND(IF(AL74&gt;0,ROUND(+AL74-$H74+L74,2),0)+IF($F74="N",+CL74)+IF(CL74&lt;0,IF(AL74&lt;$H74,+CL74+$H74,+CL74))+IF($F74="N",IF(AL74=0,L74,0)),2)+IF(AND(AL74&gt;0,+AL74-$H74+L74&lt;0),-(AL74-$H74+L74),0)</f>
        <v>0</v>
      </c>
      <c r="AO74" s="42"/>
      <c r="AP74" s="37">
        <f>ROUND(IF(AN74&gt;0,ROUND(+AN74-$H74+N74,2),0)+IF($F74="N",+CN74)+IF(CN74&lt;0,IF(AN74&lt;$H74,+CN74+$H74,+CN74))+IF($F74="N",IF(AN74=0,N74,0)),2)+IF(AND(AN74&gt;0,+AN74-$H74+N74&lt;0),-(AN74-$H74+N74),0)</f>
        <v>0</v>
      </c>
      <c r="AQ74" s="42"/>
      <c r="AR74" s="37">
        <f>ROUND(IF(AP74&gt;0,ROUND(+AP74-$H74+P74,2),0)+IF($F74="N",+CP74)+IF(CP74&lt;0,IF(AP74&lt;$H74,+CP74+$H74,+CP74))+IF($F74="N",IF(AP74=0,P74,0)),2)+IF(AND(AP74&gt;0,+AP74-$H74+P74&lt;0),-(AP74-$H74+P74),0)</f>
        <v>0</v>
      </c>
      <c r="AS74" s="42"/>
      <c r="AT74" s="37">
        <f>ROUND(IF(AR74&gt;0,ROUND(+AR74-$H74+R74,2),0)+IF($F74="N",+CR74)+IF(CR74&lt;0,IF(AR74&lt;$H74,+CR74+$H74,+CR74))+IF($F74="N",IF(AR74=0,R74,0)),2)+IF(AND(AR74&gt;0,+AR74-$H74+R74&lt;0),-(AR74-$H74+R74),0)</f>
        <v>0</v>
      </c>
      <c r="AU74" s="42"/>
      <c r="AV74" s="37">
        <f>ROUND(IF(AT74&gt;0,ROUND(+AT74-$H74+T74,2),0)+IF($F74="N",+CT74)+IF(CT74&lt;0,IF(AT74&lt;$H74,+CT74+$H74,+CT74))+IF($F74="N",IF(AT74=0,T74,0)),2)+IF(AND(AT74&gt;0,+AT74-$H74+T74&lt;0),-(AT74-$H74+T74),0)</f>
        <v>0</v>
      </c>
      <c r="AW74" s="42"/>
      <c r="AX74" s="37">
        <f>ROUND(IF(AV74&gt;0,ROUND(+AV74-$H74+V74,2),0)+IF($F74="N",+CV74)+IF(CV74&lt;0,IF(AV74&lt;$H74,+CV74+$H74,+CV74))+IF($F74="N",IF(AV74=0,V74,0)),2)+IF(AND(AV74&gt;0,+AV74-$H74+V74&lt;0),-(AV74-$H74+V74),0)</f>
        <v>0</v>
      </c>
      <c r="AY74" s="42"/>
      <c r="AZ74" s="37">
        <f>ROUND(IF(AX74&gt;0,ROUND(+AX74-$H74+X74,2),0)+IF($F74="N",+CX74)+IF(CX74&lt;0,IF(AX74&lt;$H74,+CX74+$H74,+CX74))+IF($F74="N",IF(AX74=0,X74,0)),2)+IF(AND(AX74&gt;0,+AX74-$H74+X74&lt;0),-(AX74-$H74+X74),0)</f>
        <v>0</v>
      </c>
      <c r="BA74" s="42"/>
      <c r="BB74" s="37">
        <f>ROUND(IF(AZ74&gt;0,ROUND(+AZ74-$H74+Z74,2),0)+IF($F74="N",+CZ74)+IF(CZ74&lt;0,IF(AZ74&lt;$H74,+CZ74+$H74,+CZ74))+IF($F74="N",IF(AZ74=0,Z74,0)),2)+IF(AND(AZ74&gt;0,+AZ74-$H74+Z74&lt;0),-(AZ74-$H74+Z74),0)</f>
        <v>0</v>
      </c>
      <c r="BC74" s="42"/>
      <c r="BD74" s="37">
        <f>ROUND(IF(BB74&gt;0,ROUND(+BB74-$H74+AB74,2),0)+IF($F74="N",+DB74)+IF(DB74&lt;0,IF(BB74&lt;$H74,+DB74+$H74,+DB74))+IF($F74="N",IF(BB74=0,AB74,0)),2)+IF(AND(BB74&gt;0,+BB74-$H74+AB74&lt;0),-(BB74-$H74+AB74),0)</f>
        <v>0</v>
      </c>
      <c r="BE74" s="42"/>
      <c r="BF74" s="37">
        <f>ROUND(IF(BD74&gt;0,ROUND(+BD74-$H74+AD74,2),0)+IF($F74="N",+DD74)+IF(DD74&lt;0,IF(BD74&lt;$H74,+DD74+$H74,+DD74))+IF($F74="N",IF(BD74=0,AD74,0)),2)+IF(AND(BD74&gt;0,+BD74-$H74+AD74&lt;0),-(BD74-$H74+AD74),0)</f>
        <v>0</v>
      </c>
      <c r="BG74" s="42"/>
      <c r="BH74" s="37">
        <f>ROUND(IF(BF74&gt;0,ROUND(+BF74-$H74+AF74,2),0)+IF($F74="N",+DF74)+IF(DF74&lt;0,IF(BF74&lt;$H74,+DF74+$H74,+DF74))+IF($F74="N",IF(BF74=0,AF74,0)),2)+IF(AND(BF74&gt;0,+BF74-$H74+AF74&lt;0),-(BF74-$H74+AF74),0)</f>
        <v>0</v>
      </c>
      <c r="BI74" s="69">
        <f>+BH74</f>
        <v>0</v>
      </c>
      <c r="BK74" s="42">
        <f>+AJ74-AL74</f>
        <v>0</v>
      </c>
      <c r="BL74" s="42"/>
      <c r="BM74" s="42">
        <f>+AL74-AN74</f>
        <v>0</v>
      </c>
      <c r="BN74" s="42"/>
      <c r="BO74" s="42">
        <f>+AN74-AP74</f>
        <v>0</v>
      </c>
      <c r="BP74" s="42"/>
      <c r="BQ74" s="42">
        <f>+AP74-AR74</f>
        <v>0</v>
      </c>
      <c r="BR74" s="42"/>
      <c r="BS74" s="42">
        <f>+AR74-AT74</f>
        <v>0</v>
      </c>
      <c r="BT74" s="42"/>
      <c r="BU74" s="42">
        <f>+AT74-AV74</f>
        <v>0</v>
      </c>
      <c r="BV74" s="42"/>
      <c r="BW74" s="42">
        <f>+AV74-AX74</f>
        <v>0</v>
      </c>
      <c r="BX74" s="42"/>
      <c r="BY74" s="42">
        <f>+AX74-AZ74</f>
        <v>0</v>
      </c>
      <c r="BZ74" s="42"/>
      <c r="CA74" s="42">
        <f>+AZ74-BB74</f>
        <v>0</v>
      </c>
      <c r="CB74" s="42"/>
      <c r="CC74" s="42">
        <f>+BB74-BD74</f>
        <v>0</v>
      </c>
      <c r="CD74" s="42"/>
      <c r="CE74" s="42">
        <f>+BD74-BF74</f>
        <v>0</v>
      </c>
      <c r="CF74" s="42"/>
      <c r="CG74" s="42">
        <f>+BF74-BH74</f>
        <v>0</v>
      </c>
      <c r="CI74" s="37">
        <v>1</v>
      </c>
      <c r="CJ74" s="37">
        <v>0</v>
      </c>
      <c r="CK74" s="37"/>
      <c r="CL74" s="37"/>
      <c r="CM74" s="37"/>
      <c r="CN74" s="37"/>
      <c r="CO74" s="37"/>
      <c r="CP74" s="37"/>
      <c r="CQ74" s="37"/>
      <c r="CR74" s="37"/>
      <c r="CS74" s="37"/>
      <c r="CT74" s="37"/>
      <c r="CU74" s="37"/>
      <c r="CV74" s="37"/>
      <c r="CW74" s="37"/>
      <c r="CX74" s="37"/>
      <c r="CY74" s="37"/>
      <c r="CZ74" s="37"/>
      <c r="DA74" s="37"/>
      <c r="DB74" s="37"/>
      <c r="DC74" s="37"/>
      <c r="DD74" s="37"/>
      <c r="DE74" s="37"/>
      <c r="DF74" s="37"/>
    </row>
    <row r="75" spans="1:110" hidden="1">
      <c r="G75" s="35" t="s">
        <v>39</v>
      </c>
      <c r="H75" s="50">
        <f>+AF72</f>
        <v>54052</v>
      </c>
      <c r="I75" s="51">
        <v>40908</v>
      </c>
      <c r="J75" s="52">
        <f>+J72+365</f>
        <v>54083</v>
      </c>
      <c r="L75" s="52">
        <f>+L72+365</f>
        <v>54111</v>
      </c>
      <c r="N75" s="52">
        <f>+N72+365</f>
        <v>54142</v>
      </c>
      <c r="P75" s="52">
        <f>+P72+365</f>
        <v>54172</v>
      </c>
      <c r="R75" s="52">
        <f>+R72+365</f>
        <v>54203</v>
      </c>
      <c r="T75" s="52">
        <f>+T72+365</f>
        <v>54233</v>
      </c>
      <c r="V75" s="52">
        <f>+V72+365</f>
        <v>54264</v>
      </c>
      <c r="X75" s="52">
        <f>+X72+365</f>
        <v>54295</v>
      </c>
      <c r="Z75" s="52">
        <f>+Z72+365</f>
        <v>54325</v>
      </c>
      <c r="AB75" s="52">
        <f>+AB72+365</f>
        <v>54356</v>
      </c>
      <c r="AD75" s="52">
        <f>+AD72+365</f>
        <v>54386</v>
      </c>
      <c r="AF75" s="52">
        <f>+AF72+365</f>
        <v>54417</v>
      </c>
      <c r="AG75" s="61" t="s">
        <v>24</v>
      </c>
      <c r="AH75" s="66" t="s">
        <v>12</v>
      </c>
      <c r="AI75" s="52"/>
      <c r="AJ75" s="53">
        <f>+H72</f>
        <v>53687</v>
      </c>
      <c r="AK75" s="53"/>
      <c r="AL75" s="52">
        <f>+AL72+365</f>
        <v>54083</v>
      </c>
      <c r="AN75" s="52">
        <f>+AN72+365</f>
        <v>54111</v>
      </c>
      <c r="AP75" s="52">
        <f>+AP72+365</f>
        <v>54142</v>
      </c>
      <c r="AR75" s="52">
        <f>+AR72+365</f>
        <v>54172</v>
      </c>
      <c r="AT75" s="52">
        <f>+AT72+365</f>
        <v>54203</v>
      </c>
      <c r="AV75" s="52">
        <f>+AV72+365</f>
        <v>54233</v>
      </c>
      <c r="AX75" s="52">
        <f>+AX72+365</f>
        <v>54264</v>
      </c>
      <c r="AZ75" s="52">
        <f>+AZ72+365</f>
        <v>54295</v>
      </c>
      <c r="BB75" s="52">
        <f>+BB72+365</f>
        <v>54325</v>
      </c>
      <c r="BD75" s="52">
        <f>+BD72+365</f>
        <v>54356</v>
      </c>
      <c r="BF75" s="52">
        <f>+BF72+365</f>
        <v>54386</v>
      </c>
      <c r="BH75" s="52">
        <f>+BH72+365</f>
        <v>54417</v>
      </c>
      <c r="BI75" s="69" t="s">
        <v>40</v>
      </c>
      <c r="BJ75" s="53"/>
      <c r="BK75" s="52">
        <f>+BK72+365</f>
        <v>54083</v>
      </c>
      <c r="BM75" s="52">
        <f>+BM72+365</f>
        <v>54111</v>
      </c>
      <c r="BO75" s="52">
        <f>+BO72+365</f>
        <v>54142</v>
      </c>
      <c r="BQ75" s="52">
        <f>+BQ72+365</f>
        <v>54172</v>
      </c>
      <c r="BS75" s="52">
        <f>+BS72+365</f>
        <v>54203</v>
      </c>
      <c r="BU75" s="52">
        <f>+BU72+365</f>
        <v>54233</v>
      </c>
      <c r="BW75" s="52">
        <f>+BW72+365</f>
        <v>54264</v>
      </c>
      <c r="BY75" s="52">
        <f>+BY72+365</f>
        <v>54295</v>
      </c>
      <c r="CA75" s="52">
        <f>+CA72+365</f>
        <v>54325</v>
      </c>
      <c r="CC75" s="52">
        <f>+CC72+365</f>
        <v>54356</v>
      </c>
      <c r="CE75" s="52">
        <f>+CE72+365</f>
        <v>54386</v>
      </c>
      <c r="CG75" s="52">
        <f>+CG72+365</f>
        <v>54417</v>
      </c>
      <c r="CH75" s="52"/>
      <c r="CI75" s="52"/>
      <c r="CJ75" s="52">
        <f>+CJ72+365</f>
        <v>54083</v>
      </c>
      <c r="CL75" s="52"/>
      <c r="CM75" s="31"/>
      <c r="CN75" s="52"/>
      <c r="CP75" s="52"/>
      <c r="CR75" s="52"/>
      <c r="CT75" s="52"/>
      <c r="CV75" s="52"/>
      <c r="CX75" s="52"/>
      <c r="CZ75" s="52"/>
      <c r="DB75" s="52"/>
      <c r="DD75" s="52"/>
      <c r="DF75" s="52"/>
    </row>
    <row r="76" spans="1:110" ht="22.5" hidden="1">
      <c r="G76" s="35" t="s">
        <v>39</v>
      </c>
      <c r="H76" s="55" t="s">
        <v>41</v>
      </c>
      <c r="I76" s="36"/>
      <c r="J76" s="56">
        <f>$D$1</f>
        <v>6.6000000000000003E-2</v>
      </c>
      <c r="K76" s="57"/>
      <c r="L76" s="56">
        <f>$D$1</f>
        <v>6.6000000000000003E-2</v>
      </c>
      <c r="M76" s="57"/>
      <c r="N76" s="56">
        <f>$D$1</f>
        <v>6.6000000000000003E-2</v>
      </c>
      <c r="O76" s="57"/>
      <c r="P76" s="56">
        <f>$D$1</f>
        <v>6.6000000000000003E-2</v>
      </c>
      <c r="Q76" s="57"/>
      <c r="R76" s="56">
        <f>$D$1</f>
        <v>6.6000000000000003E-2</v>
      </c>
      <c r="S76" s="57"/>
      <c r="T76" s="56">
        <f>$D$1</f>
        <v>6.6000000000000003E-2</v>
      </c>
      <c r="U76" s="57"/>
      <c r="V76" s="56">
        <f>$D$1</f>
        <v>6.6000000000000003E-2</v>
      </c>
      <c r="W76" s="57"/>
      <c r="X76" s="56">
        <f>$D$1</f>
        <v>6.6000000000000003E-2</v>
      </c>
      <c r="Y76" s="57"/>
      <c r="Z76" s="56">
        <f>$D$1</f>
        <v>6.6000000000000003E-2</v>
      </c>
      <c r="AA76" s="57"/>
      <c r="AB76" s="56">
        <f>$D$1</f>
        <v>6.6000000000000003E-2</v>
      </c>
      <c r="AC76" s="57"/>
      <c r="AD76" s="56">
        <f>$D$1</f>
        <v>6.6000000000000003E-2</v>
      </c>
      <c r="AE76" s="57"/>
      <c r="AF76" s="56">
        <f>$D$1</f>
        <v>6.6000000000000003E-2</v>
      </c>
      <c r="AG76" s="62" t="s">
        <v>14</v>
      </c>
      <c r="AH76" s="67" t="s">
        <v>42</v>
      </c>
      <c r="AI76" s="58"/>
      <c r="AJ76" s="46" t="s">
        <v>33</v>
      </c>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69"/>
      <c r="CJ76" s="52"/>
      <c r="CL76" s="52"/>
      <c r="CN76" s="52"/>
      <c r="CO76" s="52"/>
      <c r="CP76" s="52"/>
      <c r="CQ76" s="52"/>
      <c r="CR76" s="52"/>
      <c r="CS76" s="52"/>
      <c r="CT76" s="52"/>
      <c r="CU76" s="52"/>
      <c r="CV76" s="52"/>
      <c r="CX76" s="52"/>
      <c r="CZ76" s="52"/>
      <c r="DB76" s="52"/>
      <c r="DD76" s="52"/>
      <c r="DF76" s="52"/>
    </row>
    <row r="77" spans="1:110">
      <c r="A77" s="31">
        <v>24</v>
      </c>
      <c r="B77" s="42">
        <f>+AG77</f>
        <v>0</v>
      </c>
      <c r="C77" s="42">
        <f>+BH77</f>
        <v>0</v>
      </c>
      <c r="F77" s="31" t="s">
        <v>43</v>
      </c>
      <c r="G77" s="31">
        <v>1</v>
      </c>
      <c r="H77" s="37">
        <f>+$D$4</f>
        <v>0</v>
      </c>
      <c r="I77" s="36"/>
      <c r="J77" s="42">
        <f>ROUND(IF(CJ77&lt;0,IF(OR(-CJ77&lt;$H77,CI77&lt;$G77),(AJ77*J$7/366)*CI77,(+AJ77*J$7/366)*($G77+I77)+((AJ77-$H77)*J$7/366)*(CI77-$G77-I77)),IF(AJ77&gt;0,+(AJ77*J$7/366)*($G77+I77)+((AJ77-$H77)*J$7/366)*(J$6-H$6-$G77-I77),0)+IF($F77="N",CJ77*J$7/366*(J$6-H$6-CI77),0)),2)</f>
        <v>0</v>
      </c>
      <c r="K77" s="36"/>
      <c r="L77" s="42">
        <f>ROUND(IF(CL77&lt;0,IF(OR(-CL77&lt;$H77,CK77&lt;$G77),(AL77*L$7/366)*CK77,(+AL77*L$7/366)*($G77+K77)+((AL77-$H77)*L$7/366)*(CK77-$G77-K77)),IF(AL77&gt;0,+(AL77*L$7/366)*($G77+K77)+((AL77-$H77)*L$7/366)*(L$6-J$6-$G77-K77),0)+IF($F77="N",CL77*L$7/366*(L$6-J$6-CK77),0)),2)</f>
        <v>0</v>
      </c>
      <c r="M77" s="36"/>
      <c r="N77" s="42">
        <f>ROUND(IF(CN77&lt;0,IF(OR(-CN77&lt;$H77,CM77&lt;$G77),(AN77*N$7/366)*CM77,(+AN77*N$7/366)*($G77+M77)+((AN77-$H77)*N$7/366)*(CM77-$G77-M77)),IF(AN77&gt;0,+(AN77*N$7/366)*($G77+M77)+((AN77-$H77)*N$7/366)*(N$6-L$6-$G77-M77),0)+IF($F77="N",CN77*N$7/366*(N$6-L$6-CM77),0)),2)</f>
        <v>0</v>
      </c>
      <c r="O77" s="36"/>
      <c r="P77" s="42">
        <f>ROUND(IF(CP77&lt;0,IF(OR(-CP77&lt;$H77,CO77&lt;$G77),(AP77*P$7/366)*CO77,(+AP77*P$7/366)*($G77+O77)+((AP77-$H77)*P$7/366)*(CO77-$G77-O77)),IF(AP77&gt;0,+(AP77*P$7/366)*($G77+O77)+((AP77-$H77)*P$7/366)*(P$6-N$6-$G77-O77),0)+IF($F77="N",CP77*P$7/366*(P$6-N$6-CO77),0)),2)</f>
        <v>0</v>
      </c>
      <c r="Q77" s="36"/>
      <c r="R77" s="42">
        <f>ROUND(IF(CR77&lt;0,IF(OR(-CR77&lt;$H77,CQ77&lt;$G77),(AR77*R$7/366)*CQ77,(+AR77*R$7/366)*($G77+Q77)+((AR77-$H77)*R$7/366)*(CQ77-$G77-Q77)),IF(AR77&gt;0,+(AR77*R$7/366)*($G77+Q77)+((AR77-$H77)*R$7/366)*(R$6-P$6-$G77-Q77),0)+IF($F77="N",CR77*R$7/366*(R$6-P$6-CQ77),0)),2)</f>
        <v>0</v>
      </c>
      <c r="S77" s="36"/>
      <c r="T77" s="42">
        <f>ROUND(IF(CT77&lt;0,IF(OR(-CT77&lt;$H77,CS77&lt;$G77),(AT77*T$7/366)*CS77,(+AT77*T$7/366)*($G77+S77)+((AT77-$H77)*T$7/366)*(CS77-$G77-S77)),IF(AT77&gt;0,+(AT77*T$7/366)*($G77+S77)+((AT77-$H77)*T$7/366)*(T$6-R$6-$G77-S77),0)+IF($F77="N",CT77*T$7/366*(T$6-R$6-CS77),0)),2)</f>
        <v>0</v>
      </c>
      <c r="U77" s="36"/>
      <c r="V77" s="42">
        <f>ROUND(IF(CV77&lt;0,IF(OR(-CV77&lt;$H77,CU77&lt;$G77),(AV77*V$7/366)*CU77,(+AV77*V$7/366)*($G77+U77)+((AV77-$H77)*V$7/366)*(CU77-$G77-U77)),IF(AV77&gt;0,+(AV77*V$7/366)*($G77+U77)+((AV77-$H77)*V$7/366)*(V$6-T$6-$G77-U77),0)+IF($F77="N",CV77*V$7/366*(V$6-T$6-CU77),0)),2)</f>
        <v>0</v>
      </c>
      <c r="W77" s="36"/>
      <c r="X77" s="42">
        <f>ROUND(IF(CX77&lt;0,IF(OR(-CX77&lt;$H77,CW77&lt;$G77),(AX77*X$7/366)*CW77,(+AX77*X$7/366)*($G77+W77)+((AX77-$H77)*X$7/366)*(CW77-$G77-W77)),IF(AX77&gt;0,+(AX77*X$7/366)*($G77+W77)+((AX77-$H77)*X$7/366)*(X$6-V$6-$G77-W77),0)+IF($F77="N",CX77*X$7/366*(X$6-V$6-CW77),0)),2)</f>
        <v>0</v>
      </c>
      <c r="Y77" s="36"/>
      <c r="Z77" s="42">
        <f>ROUND(IF(CZ77&lt;0,IF(OR(-CZ77&lt;$H77,CY77&lt;$G77),(AZ77*Z$7/366)*CY77,(+AZ77*Z$7/366)*($G77+Y77)+((AZ77-$H77)*Z$7/366)*(CY77-$G77-Y77)),IF(AZ77&gt;0,+(AZ77*Z$7/366)*($G77+Y77)+((AZ77-$H77)*Z$7/366)*(Z$6-X$6-$G77-Y77),0)+IF($F77="N",CZ77*Z$7/366*(Z$6-X$6-CY77),0)),2)</f>
        <v>0</v>
      </c>
      <c r="AA77" s="36"/>
      <c r="AB77" s="42">
        <f>ROUND(IF(DB77&lt;0,IF(OR(-DB77&lt;$H77,DA77&lt;$G77),(BB77*AB$7/366)*DA77,(+BB77*AB$7/366)*($G77+AA77)+((BB77-$H77)*AB$7/366)*(DA77-$G77-AA77)),IF(BB77&gt;0,+(BB77*AB$7/366)*($G77+AA77)+((BB77-$H77)*AB$7/366)*(AB$6-Z$6-$G77-AA77),0)+IF($F77="N",DB77*AB$7/366*(AB$6-Z$6-DA77),0)),2)</f>
        <v>0</v>
      </c>
      <c r="AC77" s="36"/>
      <c r="AD77" s="42">
        <f>ROUND(IF(DD77&lt;0,IF(OR(-DD77&lt;$H77,DC77&lt;$G77),(BD77*AD$7/366)*DC77,(+BD77*AD$7/366)*($G77+AC77)+((BD77-$H77)*AD$7/366)*(DC77-$G77-AC77)),IF(BD77&gt;0,+(BD77*AD$7/366)*($G77+AC77)+((BD77-$H77)*AD$7/366)*(AD$6-AB$6-$G77-AC77),0)+IF($F77="N",DD77*AD$7/366*(AD$6-AB$6-DC77),0)),2)</f>
        <v>0</v>
      </c>
      <c r="AE77" s="36"/>
      <c r="AF77" s="42">
        <f>ROUND(IF(DF77&lt;0,IF(OR(-DF77&lt;$H77,DE77&lt;$G77),(BF77*AF$7/366)*DE77,(+BF77*AF$7/366)*($G77+AE77)+((BF77-$H77)*AF$7/366)*(DE77-$G77-AE77)),IF(BF77&gt;0,+(BF77*AF$7/366)*($G77+AE77)+((BF77-$H77)*AF$7/366)*(AF$6-AD$6-$G77-AE77),0)+IF($F77="N",DF77*AF$7/366*(AF$6-AD$6-DE77),0)),2)</f>
        <v>0</v>
      </c>
      <c r="AG77" s="63">
        <f>SUM(J77:AF77)</f>
        <v>0</v>
      </c>
      <c r="AH77" s="68">
        <f>+BH77</f>
        <v>0</v>
      </c>
      <c r="AI77" s="42"/>
      <c r="AJ77" s="37">
        <f>+AH74</f>
        <v>0</v>
      </c>
      <c r="AK77" s="37"/>
      <c r="AL77" s="37">
        <f>ROUND(IF(AJ77&gt;0,ROUND(+AJ77-$H77+J77,2),0)+IF($F77="N",+CJ77)+IF(CJ77&lt;0,IF(AJ77&lt;$H77,+CJ77+$H77,+CJ77))+IF($F77="N",IF(AJ77=0,J77,0)),2)</f>
        <v>0</v>
      </c>
      <c r="AM77" s="42"/>
      <c r="AN77" s="37">
        <f>ROUND(IF(AL77&gt;0,ROUND(+AL77-$H77+L77,2),0)+IF($F77="N",+CL77)+IF(CL77&lt;0,IF(AL77&lt;$H77,+CL77+$H77,+CL77))+IF($F77="N",IF(AL77=0,L77,0)),2)+IF(AND(AL77&gt;0,+AL77-$H77+L77&lt;0),-(AL77-$H77+L77),0)</f>
        <v>0</v>
      </c>
      <c r="AO77" s="42"/>
      <c r="AP77" s="37">
        <f>ROUND(IF(AN77&gt;0,ROUND(+AN77-$H77+N77,2),0)+IF($F77="N",+CN77)+IF(CN77&lt;0,IF(AN77&lt;$H77,+CN77+$H77,+CN77))+IF($F77="N",IF(AN77=0,N77,0)),2)+IF(AND(AN77&gt;0,+AN77-$H77+N77&lt;0),-(AN77-$H77+N77),0)</f>
        <v>0</v>
      </c>
      <c r="AQ77" s="42"/>
      <c r="AR77" s="37">
        <f>ROUND(IF(AP77&gt;0,ROUND(+AP77-$H77+P77,2),0)+IF($F77="N",+CP77)+IF(CP77&lt;0,IF(AP77&lt;$H77,+CP77+$H77,+CP77))+IF($F77="N",IF(AP77=0,P77,0)),2)+IF(AND(AP77&gt;0,+AP77-$H77+P77&lt;0),-(AP77-$H77+P77),0)</f>
        <v>0</v>
      </c>
      <c r="AS77" s="42"/>
      <c r="AT77" s="37">
        <f>ROUND(IF(AR77&gt;0,ROUND(+AR77-$H77+R77,2),0)+IF($F77="N",+CR77)+IF(CR77&lt;0,IF(AR77&lt;$H77,+CR77+$H77,+CR77))+IF($F77="N",IF(AR77=0,R77,0)),2)+IF(AND(AR77&gt;0,+AR77-$H77+R77&lt;0),-(AR77-$H77+R77),0)</f>
        <v>0</v>
      </c>
      <c r="AU77" s="42"/>
      <c r="AV77" s="37">
        <f>ROUND(IF(AT77&gt;0,ROUND(+AT77-$H77+T77,2),0)+IF($F77="N",+CT77)+IF(CT77&lt;0,IF(AT77&lt;$H77,+CT77+$H77,+CT77))+IF($F77="N",IF(AT77=0,T77,0)),2)+IF(AND(AT77&gt;0,+AT77-$H77+T77&lt;0),-(AT77-$H77+T77),0)</f>
        <v>0</v>
      </c>
      <c r="AW77" s="42"/>
      <c r="AX77" s="37">
        <f>ROUND(IF(AV77&gt;0,ROUND(+AV77-$H77+V77,2),0)+IF($F77="N",+CV77)+IF(CV77&lt;0,IF(AV77&lt;$H77,+CV77+$H77,+CV77))+IF($F77="N",IF(AV77=0,V77,0)),2)+IF(AND(AV77&gt;0,+AV77-$H77+V77&lt;0),-(AV77-$H77+V77),0)</f>
        <v>0</v>
      </c>
      <c r="AY77" s="42"/>
      <c r="AZ77" s="37">
        <f>ROUND(IF(AX77&gt;0,ROUND(+AX77-$H77+X77,2),0)+IF($F77="N",+CX77)+IF(CX77&lt;0,IF(AX77&lt;$H77,+CX77+$H77,+CX77))+IF($F77="N",IF(AX77=0,X77,0)),2)+IF(AND(AX77&gt;0,+AX77-$H77+X77&lt;0),-(AX77-$H77+X77),0)</f>
        <v>0</v>
      </c>
      <c r="BA77" s="42"/>
      <c r="BB77" s="37">
        <f>ROUND(IF(AZ77&gt;0,ROUND(+AZ77-$H77+Z77,2),0)+IF($F77="N",+CZ77)+IF(CZ77&lt;0,IF(AZ77&lt;$H77,+CZ77+$H77,+CZ77))+IF($F77="N",IF(AZ77=0,Z77,0)),2)+IF(AND(AZ77&gt;0,+AZ77-$H77+Z77&lt;0),-(AZ77-$H77+Z77),0)</f>
        <v>0</v>
      </c>
      <c r="BC77" s="42"/>
      <c r="BD77" s="37">
        <f>ROUND(IF(BB77&gt;0,ROUND(+BB77-$H77+AB77,2),0)+IF($F77="N",+DB77)+IF(DB77&lt;0,IF(BB77&lt;$H77,+DB77+$H77,+DB77))+IF($F77="N",IF(BB77=0,AB77,0)),2)+IF(AND(BB77&gt;0,+BB77-$H77+AB77&lt;0),-(BB77-$H77+AB77),0)</f>
        <v>0</v>
      </c>
      <c r="BE77" s="42"/>
      <c r="BF77" s="37">
        <f>ROUND(IF(BD77&gt;0,ROUND(+BD77-$H77+AD77,2),0)+IF($F77="N",+DD77)+IF(DD77&lt;0,IF(BD77&lt;$H77,+DD77+$H77,+DD77))+IF($F77="N",IF(BD77=0,AD77,0)),2)+IF(AND(BD77&gt;0,+BD77-$H77+AD77&lt;0),-(BD77-$H77+AD77),0)</f>
        <v>0</v>
      </c>
      <c r="BG77" s="42"/>
      <c r="BH77" s="37">
        <f>ROUND(IF(BF77&gt;0,ROUND(+BF77-$H77+AF77,2),0)+IF($F77="N",+DF77)+IF(DF77&lt;0,IF(BF77&lt;$H77,+DF77+$H77,+DF77))+IF($F77="N",IF(BF77=0,AF77,0)),2)+IF(AND(BF77&gt;0,+BF77-$H77+AF77&lt;0),-(BF77-$H77+AF77),0)</f>
        <v>0</v>
      </c>
      <c r="BI77" s="69">
        <f>+BH77</f>
        <v>0</v>
      </c>
      <c r="BK77" s="42">
        <f>+AJ77-AL77</f>
        <v>0</v>
      </c>
      <c r="BL77" s="42"/>
      <c r="BM77" s="42">
        <f>+AL77-AN77</f>
        <v>0</v>
      </c>
      <c r="BN77" s="42"/>
      <c r="BO77" s="42">
        <f>+AN77-AP77</f>
        <v>0</v>
      </c>
      <c r="BP77" s="42"/>
      <c r="BQ77" s="42">
        <f>+AP77-AR77</f>
        <v>0</v>
      </c>
      <c r="BR77" s="42"/>
      <c r="BS77" s="42">
        <f>+AR77-AT77</f>
        <v>0</v>
      </c>
      <c r="BT77" s="42"/>
      <c r="BU77" s="42">
        <f>+AT77-AV77</f>
        <v>0</v>
      </c>
      <c r="BV77" s="42"/>
      <c r="BW77" s="42">
        <f>+AV77-AX77</f>
        <v>0</v>
      </c>
      <c r="BX77" s="42"/>
      <c r="BY77" s="42">
        <f>+AX77-AZ77</f>
        <v>0</v>
      </c>
      <c r="BZ77" s="42"/>
      <c r="CA77" s="42">
        <f>+AZ77-BB77</f>
        <v>0</v>
      </c>
      <c r="CB77" s="42"/>
      <c r="CC77" s="42">
        <f>+BB77-BD77</f>
        <v>0</v>
      </c>
      <c r="CD77" s="42"/>
      <c r="CE77" s="42">
        <f>+BD77-BF77</f>
        <v>0</v>
      </c>
      <c r="CF77" s="42"/>
      <c r="CG77" s="42">
        <f>+BF77-BH77</f>
        <v>0</v>
      </c>
      <c r="CI77" s="37">
        <v>1</v>
      </c>
      <c r="CJ77" s="37">
        <v>0</v>
      </c>
      <c r="CK77" s="37"/>
      <c r="CL77" s="37"/>
      <c r="CM77" s="37"/>
      <c r="CN77" s="37"/>
      <c r="CO77" s="37"/>
      <c r="CP77" s="37"/>
      <c r="CQ77" s="37"/>
      <c r="CR77" s="37"/>
      <c r="CS77" s="37"/>
      <c r="CT77" s="37"/>
      <c r="CU77" s="37"/>
      <c r="CV77" s="37"/>
      <c r="CW77" s="37"/>
      <c r="CX77" s="37"/>
      <c r="CY77" s="37"/>
      <c r="CZ77" s="37"/>
      <c r="DA77" s="37"/>
      <c r="DB77" s="37"/>
      <c r="DC77" s="37"/>
      <c r="DD77" s="37"/>
      <c r="DE77" s="37"/>
      <c r="DF77" s="37"/>
    </row>
    <row r="78" spans="1:110" hidden="1">
      <c r="G78" s="35" t="s">
        <v>39</v>
      </c>
      <c r="H78" s="50">
        <f>+AF75</f>
        <v>54417</v>
      </c>
      <c r="I78" s="51">
        <v>40908</v>
      </c>
      <c r="J78" s="52">
        <f>+J75+365</f>
        <v>54448</v>
      </c>
      <c r="L78" s="52">
        <f>+L75+365</f>
        <v>54476</v>
      </c>
      <c r="N78" s="52">
        <f>+N75+365</f>
        <v>54507</v>
      </c>
      <c r="P78" s="52">
        <f>+P75+365</f>
        <v>54537</v>
      </c>
      <c r="R78" s="52">
        <f>+R75+365</f>
        <v>54568</v>
      </c>
      <c r="T78" s="52">
        <f>+T75+365</f>
        <v>54598</v>
      </c>
      <c r="V78" s="52">
        <f>+V75+365</f>
        <v>54629</v>
      </c>
      <c r="X78" s="52">
        <f>+X75+365</f>
        <v>54660</v>
      </c>
      <c r="Z78" s="52">
        <f>+Z75+365</f>
        <v>54690</v>
      </c>
      <c r="AB78" s="52">
        <f>+AB75+365</f>
        <v>54721</v>
      </c>
      <c r="AD78" s="52">
        <f>+AD75+365</f>
        <v>54751</v>
      </c>
      <c r="AF78" s="52">
        <f>+AF75+365</f>
        <v>54782</v>
      </c>
      <c r="AG78" s="61" t="s">
        <v>24</v>
      </c>
      <c r="AH78" s="66" t="s">
        <v>12</v>
      </c>
      <c r="AI78" s="52"/>
      <c r="AJ78" s="53">
        <f>+H75</f>
        <v>54052</v>
      </c>
      <c r="AK78" s="53"/>
      <c r="AL78" s="52">
        <f>+AL75+365</f>
        <v>54448</v>
      </c>
      <c r="AN78" s="52">
        <f>+AN75+365</f>
        <v>54476</v>
      </c>
      <c r="AP78" s="52">
        <f>+AP75+365</f>
        <v>54507</v>
      </c>
      <c r="AR78" s="52">
        <f>+AR75+365</f>
        <v>54537</v>
      </c>
      <c r="AT78" s="52">
        <f>+AT75+365</f>
        <v>54568</v>
      </c>
      <c r="AV78" s="52">
        <f>+AV75+365</f>
        <v>54598</v>
      </c>
      <c r="AX78" s="52">
        <f>+AX75+365</f>
        <v>54629</v>
      </c>
      <c r="AZ78" s="52">
        <f>+AZ75+365</f>
        <v>54660</v>
      </c>
      <c r="BB78" s="52">
        <f>+BB75+365</f>
        <v>54690</v>
      </c>
      <c r="BD78" s="52">
        <f>+BD75+365</f>
        <v>54721</v>
      </c>
      <c r="BF78" s="52">
        <f>+BF75+365</f>
        <v>54751</v>
      </c>
      <c r="BH78" s="52">
        <f>+BH75+365</f>
        <v>54782</v>
      </c>
      <c r="BI78" s="69" t="s">
        <v>40</v>
      </c>
      <c r="BJ78" s="53"/>
      <c r="BK78" s="52">
        <f>+BK75+365</f>
        <v>54448</v>
      </c>
      <c r="BM78" s="52">
        <f>+BM75+365</f>
        <v>54476</v>
      </c>
      <c r="BO78" s="52">
        <f>+BO75+365</f>
        <v>54507</v>
      </c>
      <c r="BQ78" s="52">
        <f>+BQ75+365</f>
        <v>54537</v>
      </c>
      <c r="BS78" s="52">
        <f>+BS75+365</f>
        <v>54568</v>
      </c>
      <c r="BU78" s="52">
        <f>+BU75+365</f>
        <v>54598</v>
      </c>
      <c r="BW78" s="52">
        <f>+BW75+365</f>
        <v>54629</v>
      </c>
      <c r="BY78" s="52">
        <f>+BY75+365</f>
        <v>54660</v>
      </c>
      <c r="CA78" s="52">
        <f>+CA75+365</f>
        <v>54690</v>
      </c>
      <c r="CC78" s="52">
        <f>+CC75+365</f>
        <v>54721</v>
      </c>
      <c r="CE78" s="52">
        <f>+CE75+365</f>
        <v>54751</v>
      </c>
      <c r="CG78" s="52">
        <f>+CG75+365</f>
        <v>54782</v>
      </c>
      <c r="CH78" s="52"/>
      <c r="CI78" s="52"/>
      <c r="CJ78" s="52">
        <f>+CJ75+365</f>
        <v>54448</v>
      </c>
      <c r="CL78" s="52"/>
      <c r="CM78" s="31"/>
      <c r="CN78" s="52"/>
      <c r="CP78" s="52"/>
      <c r="CR78" s="52"/>
      <c r="CT78" s="52"/>
      <c r="CV78" s="52"/>
      <c r="CX78" s="52"/>
      <c r="CZ78" s="52"/>
      <c r="DB78" s="52"/>
      <c r="DD78" s="52"/>
      <c r="DF78" s="52"/>
    </row>
    <row r="79" spans="1:110" ht="22.5" hidden="1">
      <c r="G79" s="35" t="s">
        <v>39</v>
      </c>
      <c r="H79" s="55" t="s">
        <v>41</v>
      </c>
      <c r="I79" s="36"/>
      <c r="J79" s="56">
        <f>$D$1</f>
        <v>6.6000000000000003E-2</v>
      </c>
      <c r="K79" s="57"/>
      <c r="L79" s="56">
        <f>$D$1</f>
        <v>6.6000000000000003E-2</v>
      </c>
      <c r="M79" s="57"/>
      <c r="N79" s="56">
        <f>$D$1</f>
        <v>6.6000000000000003E-2</v>
      </c>
      <c r="O79" s="57"/>
      <c r="P79" s="56">
        <f>$D$1</f>
        <v>6.6000000000000003E-2</v>
      </c>
      <c r="Q79" s="57"/>
      <c r="R79" s="56">
        <f>$D$1</f>
        <v>6.6000000000000003E-2</v>
      </c>
      <c r="S79" s="57"/>
      <c r="T79" s="56">
        <f>$D$1</f>
        <v>6.6000000000000003E-2</v>
      </c>
      <c r="U79" s="57"/>
      <c r="V79" s="56">
        <f>$D$1</f>
        <v>6.6000000000000003E-2</v>
      </c>
      <c r="W79" s="57"/>
      <c r="X79" s="56">
        <f>$D$1</f>
        <v>6.6000000000000003E-2</v>
      </c>
      <c r="Y79" s="57"/>
      <c r="Z79" s="56">
        <f>$D$1</f>
        <v>6.6000000000000003E-2</v>
      </c>
      <c r="AA79" s="57"/>
      <c r="AB79" s="56">
        <f>$D$1</f>
        <v>6.6000000000000003E-2</v>
      </c>
      <c r="AC79" s="57"/>
      <c r="AD79" s="56">
        <f>$D$1</f>
        <v>6.6000000000000003E-2</v>
      </c>
      <c r="AE79" s="57"/>
      <c r="AF79" s="56">
        <f>$D$1</f>
        <v>6.6000000000000003E-2</v>
      </c>
      <c r="AG79" s="62" t="s">
        <v>14</v>
      </c>
      <c r="AH79" s="67" t="s">
        <v>42</v>
      </c>
      <c r="AI79" s="58"/>
      <c r="AJ79" s="46" t="s">
        <v>33</v>
      </c>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69"/>
      <c r="CJ79" s="52"/>
      <c r="CL79" s="52"/>
      <c r="CN79" s="52"/>
      <c r="CO79" s="52"/>
      <c r="CP79" s="52"/>
      <c r="CQ79" s="52"/>
      <c r="CR79" s="52"/>
      <c r="CS79" s="52"/>
      <c r="CT79" s="52"/>
      <c r="CU79" s="52"/>
      <c r="CV79" s="52"/>
      <c r="CX79" s="52"/>
      <c r="CZ79" s="52"/>
      <c r="DB79" s="52"/>
      <c r="DD79" s="52"/>
      <c r="DF79" s="52"/>
    </row>
    <row r="80" spans="1:110">
      <c r="A80" s="31">
        <v>25</v>
      </c>
      <c r="B80" s="42">
        <f>+AG80</f>
        <v>0</v>
      </c>
      <c r="C80" s="42">
        <f>+BH80</f>
        <v>0</v>
      </c>
      <c r="F80" s="31" t="s">
        <v>43</v>
      </c>
      <c r="G80" s="31">
        <v>1</v>
      </c>
      <c r="H80" s="37">
        <f>+$D$4</f>
        <v>0</v>
      </c>
      <c r="I80" s="36"/>
      <c r="J80" s="42">
        <f>ROUND(IF(CJ80&lt;0,IF(OR(-CJ80&lt;$H80,CI80&lt;$G80),(AJ80*J$7/366)*CI80,(+AJ80*J$7/366)*($G80+I80)+((AJ80-$H80)*J$7/366)*(CI80-$G80-I80)),IF(AJ80&gt;0,+(AJ80*J$7/366)*($G80+I80)+((AJ80-$H80)*J$7/366)*(J$6-H$6-$G80-I80),0)+IF($F80="N",CJ80*J$7/366*(J$6-H$6-CI80),0)),2)</f>
        <v>0</v>
      </c>
      <c r="K80" s="36"/>
      <c r="L80" s="42">
        <f>ROUND(IF(CL80&lt;0,IF(OR(-CL80&lt;$H80,CK80&lt;$G80),(AL80*L$7/366)*CK80,(+AL80*L$7/366)*($G80+K80)+((AL80-$H80)*L$7/366)*(CK80-$G80-K80)),IF(AL80&gt;0,+(AL80*L$7/366)*($G80+K80)+((AL80-$H80)*L$7/366)*(L$6-J$6-$G80-K80),0)+IF($F80="N",CL80*L$7/366*(L$6-J$6-CK80),0)),2)</f>
        <v>0</v>
      </c>
      <c r="M80" s="36"/>
      <c r="N80" s="42">
        <f>ROUND(IF(CN80&lt;0,IF(OR(-CN80&lt;$H80,CM80&lt;$G80),(AN80*N$7/366)*CM80,(+AN80*N$7/366)*($G80+M80)+((AN80-$H80)*N$7/366)*(CM80-$G80-M80)),IF(AN80&gt;0,+(AN80*N$7/366)*($G80+M80)+((AN80-$H80)*N$7/366)*(N$6-L$6-$G80-M80),0)+IF($F80="N",CN80*N$7/366*(N$6-L$6-CM80),0)),2)</f>
        <v>0</v>
      </c>
      <c r="O80" s="36"/>
      <c r="P80" s="42">
        <f>ROUND(IF(CP80&lt;0,IF(OR(-CP80&lt;$H80,CO80&lt;$G80),(AP80*P$7/366)*CO80,(+AP80*P$7/366)*($G80+O80)+((AP80-$H80)*P$7/366)*(CO80-$G80-O80)),IF(AP80&gt;0,+(AP80*P$7/366)*($G80+O80)+((AP80-$H80)*P$7/366)*(P$6-N$6-$G80-O80),0)+IF($F80="N",CP80*P$7/366*(P$6-N$6-CO80),0)),2)</f>
        <v>0</v>
      </c>
      <c r="Q80" s="36"/>
      <c r="R80" s="42">
        <f>ROUND(IF(CR80&lt;0,IF(OR(-CR80&lt;$H80,CQ80&lt;$G80),(AR80*R$7/366)*CQ80,(+AR80*R$7/366)*($G80+Q80)+((AR80-$H80)*R$7/366)*(CQ80-$G80-Q80)),IF(AR80&gt;0,+(AR80*R$7/366)*($G80+Q80)+((AR80-$H80)*R$7/366)*(R$6-P$6-$G80-Q80),0)+IF($F80="N",CR80*R$7/366*(R$6-P$6-CQ80),0)),2)</f>
        <v>0</v>
      </c>
      <c r="S80" s="36"/>
      <c r="T80" s="42">
        <f>ROUND(IF(CT80&lt;0,IF(OR(-CT80&lt;$H80,CS80&lt;$G80),(AT80*T$7/366)*CS80,(+AT80*T$7/366)*($G80+S80)+((AT80-$H80)*T$7/366)*(CS80-$G80-S80)),IF(AT80&gt;0,+(AT80*T$7/366)*($G80+S80)+((AT80-$H80)*T$7/366)*(T$6-R$6-$G80-S80),0)+IF($F80="N",CT80*T$7/366*(T$6-R$6-CS80),0)),2)</f>
        <v>0</v>
      </c>
      <c r="U80" s="36"/>
      <c r="V80" s="42">
        <f>ROUND(IF(CV80&lt;0,IF(OR(-CV80&lt;$H80,CU80&lt;$G80),(AV80*V$7/366)*CU80,(+AV80*V$7/366)*($G80+U80)+((AV80-$H80)*V$7/366)*(CU80-$G80-U80)),IF(AV80&gt;0,+(AV80*V$7/366)*($G80+U80)+((AV80-$H80)*V$7/366)*(V$6-T$6-$G80-U80),0)+IF($F80="N",CV80*V$7/366*(V$6-T$6-CU80),0)),2)</f>
        <v>0</v>
      </c>
      <c r="W80" s="36"/>
      <c r="X80" s="42">
        <f>ROUND(IF(CX80&lt;0,IF(OR(-CX80&lt;$H80,CW80&lt;$G80),(AX80*X$7/366)*CW80,(+AX80*X$7/366)*($G80+W80)+((AX80-$H80)*X$7/366)*(CW80-$G80-W80)),IF(AX80&gt;0,+(AX80*X$7/366)*($G80+W80)+((AX80-$H80)*X$7/366)*(X$6-V$6-$G80-W80),0)+IF($F80="N",CX80*X$7/366*(X$6-V$6-CW80),0)),2)</f>
        <v>0</v>
      </c>
      <c r="Y80" s="36"/>
      <c r="Z80" s="42">
        <f>ROUND(IF(CZ80&lt;0,IF(OR(-CZ80&lt;$H80,CY80&lt;$G80),(AZ80*Z$7/366)*CY80,(+AZ80*Z$7/366)*($G80+Y80)+((AZ80-$H80)*Z$7/366)*(CY80-$G80-Y80)),IF(AZ80&gt;0,+(AZ80*Z$7/366)*($G80+Y80)+((AZ80-$H80)*Z$7/366)*(Z$6-X$6-$G80-Y80),0)+IF($F80="N",CZ80*Z$7/366*(Z$6-X$6-CY80),0)),2)</f>
        <v>0</v>
      </c>
      <c r="AA80" s="36"/>
      <c r="AB80" s="42">
        <f>ROUND(IF(DB80&lt;0,IF(OR(-DB80&lt;$H80,DA80&lt;$G80),(BB80*AB$7/366)*DA80,(+BB80*AB$7/366)*($G80+AA80)+((BB80-$H80)*AB$7/366)*(DA80-$G80-AA80)),IF(BB80&gt;0,+(BB80*AB$7/366)*($G80+AA80)+((BB80-$H80)*AB$7/366)*(AB$6-Z$6-$G80-AA80),0)+IF($F80="N",DB80*AB$7/366*(AB$6-Z$6-DA80),0)),2)</f>
        <v>0</v>
      </c>
      <c r="AC80" s="36"/>
      <c r="AD80" s="42">
        <f>ROUND(IF(DD80&lt;0,IF(OR(-DD80&lt;$H80,DC80&lt;$G80),(BD80*AD$7/366)*DC80,(+BD80*AD$7/366)*($G80+AC80)+((BD80-$H80)*AD$7/366)*(DC80-$G80-AC80)),IF(BD80&gt;0,+(BD80*AD$7/366)*($G80+AC80)+((BD80-$H80)*AD$7/366)*(AD$6-AB$6-$G80-AC80),0)+IF($F80="N",DD80*AD$7/366*(AD$6-AB$6-DC80),0)),2)</f>
        <v>0</v>
      </c>
      <c r="AE80" s="36"/>
      <c r="AF80" s="42">
        <f>ROUND(IF(DF80&lt;0,IF(OR(-DF80&lt;$H80,DE80&lt;$G80),(BF80*AF$7/366)*DE80,(+BF80*AF$7/366)*($G80+AE80)+((BF80-$H80)*AF$7/366)*(DE80-$G80-AE80)),IF(BF80&gt;0,+(BF80*AF$7/366)*($G80+AE80)+((BF80-$H80)*AF$7/366)*(AF$6-AD$6-$G80-AE80),0)+IF($F80="N",DF80*AF$7/366*(AF$6-AD$6-DE80),0)),2)</f>
        <v>0</v>
      </c>
      <c r="AG80" s="63">
        <f>SUM(J80:AF80)</f>
        <v>0</v>
      </c>
      <c r="AH80" s="68">
        <f>+BH80</f>
        <v>0</v>
      </c>
      <c r="AJ80" s="37">
        <f>+AH77</f>
        <v>0</v>
      </c>
      <c r="AK80" s="37"/>
      <c r="AL80" s="37">
        <f>ROUND(IF(AJ80&gt;0,ROUND(+AJ80-$H80+J80,2),0)+IF($F80="N",+CJ80)+IF(CJ80&lt;0,IF(AJ80&lt;$H80,+CJ80+$H80,+CJ80))+IF($F80="N",IF(AJ80=0,J80,0)),2)</f>
        <v>0</v>
      </c>
      <c r="AM80" s="42"/>
      <c r="AN80" s="37">
        <f>ROUND(IF(AL80&gt;0,ROUND(+AL80-$H80+L80,2),0)+IF($F80="N",+CL80)+IF(CL80&lt;0,IF(AL80&lt;$H80,+CL80+$H80,+CL80))+IF($F80="N",IF(AL80=0,L80,0)),2)+IF(AND(AL80&gt;0,+AL80-$H80+L80&lt;0),-(AL80-$H80+L80),0)</f>
        <v>0</v>
      </c>
      <c r="AO80" s="42"/>
      <c r="AP80" s="37">
        <f>ROUND(IF(AN80&gt;0,ROUND(+AN80-$H80+N80,2),0)+IF($F80="N",+CN80)+IF(CN80&lt;0,IF(AN80&lt;$H80,+CN80+$H80,+CN80))+IF($F80="N",IF(AN80=0,N80,0)),2)+IF(AND(AN80&gt;0,+AN80-$H80+N80&lt;0),-(AN80-$H80+N80),0)</f>
        <v>0</v>
      </c>
      <c r="AQ80" s="42"/>
      <c r="AR80" s="37">
        <f>ROUND(IF(AP80&gt;0,ROUND(+AP80-$H80+P80,2),0)+IF($F80="N",+CP80)+IF(CP80&lt;0,IF(AP80&lt;$H80,+CP80+$H80,+CP80))+IF($F80="N",IF(AP80=0,P80,0)),2)+IF(AND(AP80&gt;0,+AP80-$H80+P80&lt;0),-(AP80-$H80+P80),0)</f>
        <v>0</v>
      </c>
      <c r="AS80" s="42"/>
      <c r="AT80" s="37">
        <f>ROUND(IF(AR80&gt;0,ROUND(+AR80-$H80+R80,2),0)+IF($F80="N",+CR80)+IF(CR80&lt;0,IF(AR80&lt;$H80,+CR80+$H80,+CR80))+IF($F80="N",IF(AR80=0,R80,0)),2)+IF(AND(AR80&gt;0,+AR80-$H80+R80&lt;0),-(AR80-$H80+R80),0)</f>
        <v>0</v>
      </c>
      <c r="AU80" s="42"/>
      <c r="AV80" s="37">
        <f>ROUND(IF(AT80&gt;0,ROUND(+AT80-$H80+T80,2),0)+IF($F80="N",+CT80)+IF(CT80&lt;0,IF(AT80&lt;$H80,+CT80+$H80,+CT80))+IF($F80="N",IF(AT80=0,T80,0)),2)+IF(AND(AT80&gt;0,+AT80-$H80+T80&lt;0),-(AT80-$H80+T80),0)</f>
        <v>0</v>
      </c>
      <c r="AW80" s="42"/>
      <c r="AX80" s="37">
        <f>ROUND(IF(AV80&gt;0,ROUND(+AV80-$H80+V80,2),0)+IF($F80="N",+CV80)+IF(CV80&lt;0,IF(AV80&lt;$H80,+CV80+$H80,+CV80))+IF($F80="N",IF(AV80=0,V80,0)),2)+IF(AND(AV80&gt;0,+AV80-$H80+V80&lt;0),-(AV80-$H80+V80),0)</f>
        <v>0</v>
      </c>
      <c r="AY80" s="42"/>
      <c r="AZ80" s="37">
        <f>ROUND(IF(AX80&gt;0,ROUND(+AX80-$H80+X80,2),0)+IF($F80="N",+CX80)+IF(CX80&lt;0,IF(AX80&lt;$H80,+CX80+$H80,+CX80))+IF($F80="N",IF(AX80=0,X80,0)),2)+IF(AND(AX80&gt;0,+AX80-$H80+X80&lt;0),-(AX80-$H80+X80),0)</f>
        <v>0</v>
      </c>
      <c r="BA80" s="42"/>
      <c r="BB80" s="37">
        <f>ROUND(IF(AZ80&gt;0,ROUND(+AZ80-$H80+Z80,2),0)+IF($F80="N",+CZ80)+IF(CZ80&lt;0,IF(AZ80&lt;$H80,+CZ80+$H80,+CZ80))+IF($F80="N",IF(AZ80=0,Z80,0)),2)+IF(AND(AZ80&gt;0,+AZ80-$H80+Z80&lt;0),-(AZ80-$H80+Z80),0)</f>
        <v>0</v>
      </c>
      <c r="BC80" s="42"/>
      <c r="BD80" s="37">
        <f>ROUND(IF(BB80&gt;0,ROUND(+BB80-$H80+AB80,2),0)+IF($F80="N",+DB80)+IF(DB80&lt;0,IF(BB80&lt;$H80,+DB80+$H80,+DB80))+IF($F80="N",IF(BB80=0,AB80,0)),2)+IF(AND(BB80&gt;0,+BB80-$H80+AB80&lt;0),-(BB80-$H80+AB80),0)</f>
        <v>0</v>
      </c>
      <c r="BE80" s="42"/>
      <c r="BF80" s="37">
        <f>ROUND(IF(BD80&gt;0,ROUND(+BD80-$H80+AD80,2),0)+IF($F80="N",+DD80)+IF(DD80&lt;0,IF(BD80&lt;$H80,+DD80+$H80,+DD80))+IF($F80="N",IF(BD80=0,AD80,0)),2)+IF(AND(BD80&gt;0,+BD80-$H80+AD80&lt;0),-(BD80-$H80+AD80),0)</f>
        <v>0</v>
      </c>
      <c r="BG80" s="42"/>
      <c r="BH80" s="37">
        <f>ROUND(IF(BF80&gt;0,ROUND(+BF80-$H80+AF80,2),0)+IF($F80="N",+DF80)+IF(DF80&lt;0,IF(BF80&lt;$H80,+DF80+$H80,+DF80))+IF($F80="N",IF(BF80=0,AF80,0)),2)+IF(AND(BF80&gt;0,+BF80-$H80+AF80&lt;0),-(BF80-$H80+AF80),0)</f>
        <v>0</v>
      </c>
      <c r="BI80" s="69">
        <f>+BH80</f>
        <v>0</v>
      </c>
      <c r="BK80" s="42">
        <f>+AJ80-AL80</f>
        <v>0</v>
      </c>
      <c r="BL80" s="42"/>
      <c r="BM80" s="42">
        <f>+AL80-AN80</f>
        <v>0</v>
      </c>
      <c r="BN80" s="42"/>
      <c r="BO80" s="42">
        <f>+AN80-AP80</f>
        <v>0</v>
      </c>
      <c r="BP80" s="42"/>
      <c r="BQ80" s="42">
        <f>+AP80-AR80</f>
        <v>0</v>
      </c>
      <c r="BR80" s="42"/>
      <c r="BS80" s="42">
        <f>+AR80-AT80</f>
        <v>0</v>
      </c>
      <c r="BT80" s="42"/>
      <c r="BU80" s="42">
        <f>+AT80-AV80</f>
        <v>0</v>
      </c>
      <c r="BV80" s="42"/>
      <c r="BW80" s="42">
        <f>+AV80-AX80</f>
        <v>0</v>
      </c>
      <c r="BX80" s="42"/>
      <c r="BY80" s="42">
        <f>+AX80-AZ80</f>
        <v>0</v>
      </c>
      <c r="BZ80" s="42"/>
      <c r="CA80" s="42">
        <f>+AZ80-BB80</f>
        <v>0</v>
      </c>
      <c r="CB80" s="42"/>
      <c r="CC80" s="42">
        <f>+BB80-BD80</f>
        <v>0</v>
      </c>
      <c r="CD80" s="42"/>
      <c r="CE80" s="42">
        <f>+BD80-BF80</f>
        <v>0</v>
      </c>
      <c r="CF80" s="42"/>
      <c r="CG80" s="42">
        <f>+BF80-BH80</f>
        <v>0</v>
      </c>
      <c r="CI80" s="37">
        <v>1</v>
      </c>
      <c r="CJ80" s="37">
        <v>0</v>
      </c>
      <c r="CK80" s="37"/>
      <c r="CL80" s="37"/>
      <c r="CM80" s="37"/>
      <c r="CN80" s="37"/>
      <c r="CO80" s="37"/>
      <c r="CP80" s="37"/>
      <c r="CQ80" s="37"/>
      <c r="CR80" s="37"/>
      <c r="CS80" s="37"/>
      <c r="CT80" s="37"/>
      <c r="CU80" s="37"/>
      <c r="CV80" s="37"/>
      <c r="CW80" s="37"/>
      <c r="CX80" s="37"/>
      <c r="CY80" s="37"/>
      <c r="CZ80" s="37"/>
      <c r="DA80" s="37"/>
      <c r="DB80" s="37"/>
      <c r="DC80" s="37"/>
      <c r="DD80" s="37"/>
      <c r="DE80" s="37"/>
      <c r="DF80" s="37"/>
    </row>
    <row r="81" spans="1:110" hidden="1">
      <c r="F81" s="31" t="s">
        <v>43</v>
      </c>
      <c r="G81" s="35" t="s">
        <v>39</v>
      </c>
      <c r="H81" s="50">
        <f>+AF78</f>
        <v>54782</v>
      </c>
      <c r="I81" s="51">
        <v>40908</v>
      </c>
      <c r="J81" s="52">
        <f>+J78+365</f>
        <v>54813</v>
      </c>
      <c r="L81" s="52">
        <f>+L78+365</f>
        <v>54841</v>
      </c>
      <c r="N81" s="52">
        <f>+N78+365</f>
        <v>54872</v>
      </c>
      <c r="P81" s="52">
        <f>+P78+365</f>
        <v>54902</v>
      </c>
      <c r="R81" s="52">
        <f>+R78+365</f>
        <v>54933</v>
      </c>
      <c r="T81" s="52">
        <f>+T78+365</f>
        <v>54963</v>
      </c>
      <c r="V81" s="52">
        <f>+V78+365</f>
        <v>54994</v>
      </c>
      <c r="X81" s="52">
        <f>+X78+365</f>
        <v>55025</v>
      </c>
      <c r="Z81" s="52">
        <f>+Z78+365</f>
        <v>55055</v>
      </c>
      <c r="AB81" s="52">
        <f>+AB78+365</f>
        <v>55086</v>
      </c>
      <c r="AD81" s="52">
        <f>+AD78+365</f>
        <v>55116</v>
      </c>
      <c r="AF81" s="52">
        <f>+AF78+365</f>
        <v>55147</v>
      </c>
      <c r="AG81" s="61" t="s">
        <v>24</v>
      </c>
      <c r="AH81" s="66" t="s">
        <v>12</v>
      </c>
      <c r="AI81" s="42"/>
      <c r="AJ81" s="53">
        <f>+H78</f>
        <v>54417</v>
      </c>
      <c r="AK81" s="53"/>
      <c r="AL81" s="52">
        <f>+AL78+365</f>
        <v>54813</v>
      </c>
      <c r="AN81" s="52">
        <f>+AN78+365</f>
        <v>54841</v>
      </c>
      <c r="AP81" s="52">
        <f>+AP78+365</f>
        <v>54872</v>
      </c>
      <c r="AR81" s="52">
        <f>+AR78+365</f>
        <v>54902</v>
      </c>
      <c r="AT81" s="52">
        <f>+AT78+365</f>
        <v>54933</v>
      </c>
      <c r="AV81" s="52">
        <f>+AV78+365</f>
        <v>54963</v>
      </c>
      <c r="AX81" s="52">
        <f>+AX78+365</f>
        <v>54994</v>
      </c>
      <c r="AZ81" s="52">
        <f>+AZ78+365</f>
        <v>55025</v>
      </c>
      <c r="BB81" s="52">
        <f>+BB78+365</f>
        <v>55055</v>
      </c>
      <c r="BD81" s="52">
        <f>+BD78+365</f>
        <v>55086</v>
      </c>
      <c r="BF81" s="52">
        <f>+BF78+365</f>
        <v>55116</v>
      </c>
      <c r="BH81" s="52">
        <f>+BH78+365</f>
        <v>55147</v>
      </c>
      <c r="BI81" s="69" t="s">
        <v>40</v>
      </c>
      <c r="BJ81" s="53"/>
      <c r="BK81" s="52">
        <f>+BK78+365</f>
        <v>54813</v>
      </c>
      <c r="BM81" s="52">
        <f>+BM78+365</f>
        <v>54841</v>
      </c>
      <c r="BO81" s="52">
        <f>+BO78+365</f>
        <v>54872</v>
      </c>
      <c r="BQ81" s="52">
        <f>+BQ78+365</f>
        <v>54902</v>
      </c>
      <c r="BS81" s="52">
        <f>+BS78+365</f>
        <v>54933</v>
      </c>
      <c r="BU81" s="52">
        <f>+BU78+365</f>
        <v>54963</v>
      </c>
      <c r="BW81" s="52">
        <f>+BW78+365</f>
        <v>54994</v>
      </c>
      <c r="BY81" s="52">
        <f>+BY78+365</f>
        <v>55025</v>
      </c>
      <c r="CA81" s="52">
        <f>+CA78+365</f>
        <v>55055</v>
      </c>
      <c r="CC81" s="52">
        <f>+CC78+365</f>
        <v>55086</v>
      </c>
      <c r="CE81" s="52">
        <f>+CE78+365</f>
        <v>55116</v>
      </c>
      <c r="CG81" s="52">
        <f>+CG78+365</f>
        <v>55147</v>
      </c>
      <c r="CH81" s="52"/>
      <c r="CI81" s="52"/>
      <c r="CJ81" s="52">
        <f>+CJ78+365</f>
        <v>54813</v>
      </c>
      <c r="CL81" s="52"/>
      <c r="CM81" s="31"/>
      <c r="CN81" s="52"/>
      <c r="CP81" s="52"/>
      <c r="CR81" s="52"/>
      <c r="CT81" s="52"/>
      <c r="CV81" s="52"/>
      <c r="CX81" s="52"/>
      <c r="CZ81" s="52"/>
      <c r="DB81" s="52"/>
      <c r="DD81" s="52"/>
      <c r="DF81" s="52"/>
    </row>
    <row r="82" spans="1:110" ht="22.5" hidden="1">
      <c r="G82" s="35" t="s">
        <v>39</v>
      </c>
      <c r="H82" s="55" t="s">
        <v>41</v>
      </c>
      <c r="I82" s="36"/>
      <c r="J82" s="56">
        <f>$D$1</f>
        <v>6.6000000000000003E-2</v>
      </c>
      <c r="K82" s="57"/>
      <c r="L82" s="56">
        <f>$D$1</f>
        <v>6.6000000000000003E-2</v>
      </c>
      <c r="M82" s="57"/>
      <c r="N82" s="56">
        <f>$D$1</f>
        <v>6.6000000000000003E-2</v>
      </c>
      <c r="O82" s="57"/>
      <c r="P82" s="56">
        <f>$D$1</f>
        <v>6.6000000000000003E-2</v>
      </c>
      <c r="Q82" s="57"/>
      <c r="R82" s="56">
        <f>$D$1</f>
        <v>6.6000000000000003E-2</v>
      </c>
      <c r="S82" s="57"/>
      <c r="T82" s="56">
        <f>$D$1</f>
        <v>6.6000000000000003E-2</v>
      </c>
      <c r="U82" s="57"/>
      <c r="V82" s="56">
        <f>$D$1</f>
        <v>6.6000000000000003E-2</v>
      </c>
      <c r="W82" s="57"/>
      <c r="X82" s="56">
        <f>$D$1</f>
        <v>6.6000000000000003E-2</v>
      </c>
      <c r="Y82" s="57"/>
      <c r="Z82" s="56">
        <f>$D$1</f>
        <v>6.6000000000000003E-2</v>
      </c>
      <c r="AA82" s="57"/>
      <c r="AB82" s="56">
        <f>$D$1</f>
        <v>6.6000000000000003E-2</v>
      </c>
      <c r="AC82" s="57"/>
      <c r="AD82" s="56">
        <f>$D$1</f>
        <v>6.6000000000000003E-2</v>
      </c>
      <c r="AE82" s="57"/>
      <c r="AF82" s="56">
        <f>$D$1</f>
        <v>6.6000000000000003E-2</v>
      </c>
      <c r="AG82" s="62" t="s">
        <v>14</v>
      </c>
      <c r="AH82" s="67" t="s">
        <v>42</v>
      </c>
      <c r="AI82" s="58"/>
      <c r="AJ82" s="46" t="s">
        <v>33</v>
      </c>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69"/>
      <c r="CJ82" s="52"/>
      <c r="CL82" s="52"/>
      <c r="CN82" s="52"/>
      <c r="CO82" s="52"/>
      <c r="CP82" s="52"/>
      <c r="CQ82" s="52"/>
      <c r="CR82" s="52"/>
      <c r="CS82" s="52"/>
      <c r="CT82" s="52"/>
      <c r="CU82" s="52"/>
      <c r="CV82" s="52"/>
      <c r="CX82" s="52"/>
      <c r="CZ82" s="52"/>
      <c r="DB82" s="52"/>
      <c r="DD82" s="52"/>
      <c r="DF82" s="52"/>
    </row>
    <row r="83" spans="1:110">
      <c r="A83" s="31">
        <v>26</v>
      </c>
      <c r="B83" s="42">
        <f>+AG83</f>
        <v>0</v>
      </c>
      <c r="C83" s="42">
        <f>+BH83</f>
        <v>0</v>
      </c>
      <c r="F83" s="31" t="s">
        <v>43</v>
      </c>
      <c r="G83" s="31">
        <v>1</v>
      </c>
      <c r="H83" s="37">
        <f>+$D$4</f>
        <v>0</v>
      </c>
      <c r="I83" s="36"/>
      <c r="J83" s="42">
        <f>ROUND(IF(CJ83&lt;0,IF(OR(-CJ83&lt;$H83,CI83&lt;$G83),(AJ83*J$7/366)*CI83,(+AJ83*J$7/366)*($G83+I83)+((AJ83-$H83)*J$7/366)*(CI83-$G83-I83)),IF(AJ83&gt;0,+(AJ83*J$7/366)*($G83+I83)+((AJ83-$H83)*J$7/366)*(J$6-H$6-$G83-I83),0)+IF($F83="N",CJ83*J$7/366*(J$6-H$6-CI83),0)),2)</f>
        <v>0</v>
      </c>
      <c r="K83" s="36"/>
      <c r="L83" s="42">
        <f>ROUND(IF(CL83&lt;0,IF(OR(-CL83&lt;$H83,CK83&lt;$G83),(AL83*L$7/366)*CK83,(+AL83*L$7/366)*($G83+K83)+((AL83-$H83)*L$7/366)*(CK83-$G83-K83)),IF(AL83&gt;0,+(AL83*L$7/366)*($G83+K83)+((AL83-$H83)*L$7/366)*(L$6-J$6-$G83-K83),0)+IF($F83="N",CL83*L$7/366*(L$6-J$6-CK83),0)),2)</f>
        <v>0</v>
      </c>
      <c r="M83" s="36"/>
      <c r="N83" s="42">
        <f>ROUND(IF(CN83&lt;0,IF(OR(-CN83&lt;$H83,CM83&lt;$G83),(AN83*N$7/366)*CM83,(+AN83*N$7/366)*($G83+M83)+((AN83-$H83)*N$7/366)*(CM83-$G83-M83)),IF(AN83&gt;0,+(AN83*N$7/366)*($G83+M83)+((AN83-$H83)*N$7/366)*(N$6-L$6-$G83-M83),0)+IF($F83="N",CN83*N$7/366*(N$6-L$6-CM83),0)),2)</f>
        <v>0</v>
      </c>
      <c r="O83" s="36"/>
      <c r="P83" s="42">
        <f>ROUND(IF(CP83&lt;0,IF(OR(-CP83&lt;$H83,CO83&lt;$G83),(AP83*P$7/366)*CO83,(+AP83*P$7/366)*($G83+O83)+((AP83-$H83)*P$7/366)*(CO83-$G83-O83)),IF(AP83&gt;0,+(AP83*P$7/366)*($G83+O83)+((AP83-$H83)*P$7/366)*(P$6-N$6-$G83-O83),0)+IF($F83="N",CP83*P$7/366*(P$6-N$6-CO83),0)),2)</f>
        <v>0</v>
      </c>
      <c r="Q83" s="36"/>
      <c r="R83" s="42">
        <f>ROUND(IF(CR83&lt;0,IF(OR(-CR83&lt;$H83,CQ83&lt;$G83),(AR83*R$7/366)*CQ83,(+AR83*R$7/366)*($G83+Q83)+((AR83-$H83)*R$7/366)*(CQ83-$G83-Q83)),IF(AR83&gt;0,+(AR83*R$7/366)*($G83+Q83)+((AR83-$H83)*R$7/366)*(R$6-P$6-$G83-Q83),0)+IF($F83="N",CR83*R$7/366*(R$6-P$6-CQ83),0)),2)</f>
        <v>0</v>
      </c>
      <c r="S83" s="36"/>
      <c r="T83" s="42">
        <f>ROUND(IF(CT83&lt;0,IF(OR(-CT83&lt;$H83,CS83&lt;$G83),(AT83*T$7/366)*CS83,(+AT83*T$7/366)*($G83+S83)+((AT83-$H83)*T$7/366)*(CS83-$G83-S83)),IF(AT83&gt;0,+(AT83*T$7/366)*($G83+S83)+((AT83-$H83)*T$7/366)*(T$6-R$6-$G83-S83),0)+IF($F83="N",CT83*T$7/366*(T$6-R$6-CS83),0)),2)</f>
        <v>0</v>
      </c>
      <c r="U83" s="36"/>
      <c r="V83" s="42">
        <f>ROUND(IF(CV83&lt;0,IF(OR(-CV83&lt;$H83,CU83&lt;$G83),(AV83*V$7/366)*CU83,(+AV83*V$7/366)*($G83+U83)+((AV83-$H83)*V$7/366)*(CU83-$G83-U83)),IF(AV83&gt;0,+(AV83*V$7/366)*($G83+U83)+((AV83-$H83)*V$7/366)*(V$6-T$6-$G83-U83),0)+IF($F83="N",CV83*V$7/366*(V$6-T$6-CU83),0)),2)</f>
        <v>0</v>
      </c>
      <c r="W83" s="36"/>
      <c r="X83" s="42">
        <f>ROUND(IF(CX83&lt;0,IF(OR(-CX83&lt;$H83,CW83&lt;$G83),(AX83*X$7/366)*CW83,(+AX83*X$7/366)*($G83+W83)+((AX83-$H83)*X$7/366)*(CW83-$G83-W83)),IF(AX83&gt;0,+(AX83*X$7/366)*($G83+W83)+((AX83-$H83)*X$7/366)*(X$6-V$6-$G83-W83),0)+IF($F83="N",CX83*X$7/366*(X$6-V$6-CW83),0)),2)</f>
        <v>0</v>
      </c>
      <c r="Y83" s="36"/>
      <c r="Z83" s="42">
        <f>ROUND(IF(CZ83&lt;0,IF(OR(-CZ83&lt;$H83,CY83&lt;$G83),(AZ83*Z$7/366)*CY83,(+AZ83*Z$7/366)*($G83+Y83)+((AZ83-$H83)*Z$7/366)*(CY83-$G83-Y83)),IF(AZ83&gt;0,+(AZ83*Z$7/366)*($G83+Y83)+((AZ83-$H83)*Z$7/366)*(Z$6-X$6-$G83-Y83),0)+IF($F83="N",CZ83*Z$7/366*(Z$6-X$6-CY83),0)),2)</f>
        <v>0</v>
      </c>
      <c r="AA83" s="36"/>
      <c r="AB83" s="42">
        <f>ROUND(IF(DB83&lt;0,IF(OR(-DB83&lt;$H83,DA83&lt;$G83),(BB83*AB$7/366)*DA83,(+BB83*AB$7/366)*($G83+AA83)+((BB83-$H83)*AB$7/366)*(DA83-$G83-AA83)),IF(BB83&gt;0,+(BB83*AB$7/366)*($G83+AA83)+((BB83-$H83)*AB$7/366)*(AB$6-Z$6-$G83-AA83),0)+IF($F83="N",DB83*AB$7/366*(AB$6-Z$6-DA83),0)),2)</f>
        <v>0</v>
      </c>
      <c r="AC83" s="36"/>
      <c r="AD83" s="42">
        <f>ROUND(IF(DD83&lt;0,IF(OR(-DD83&lt;$H83,DC83&lt;$G83),(BD83*AD$7/366)*DC83,(+BD83*AD$7/366)*($G83+AC83)+((BD83-$H83)*AD$7/366)*(DC83-$G83-AC83)),IF(BD83&gt;0,+(BD83*AD$7/366)*($G83+AC83)+((BD83-$H83)*AD$7/366)*(AD$6-AB$6-$G83-AC83),0)+IF($F83="N",DD83*AD$7/366*(AD$6-AB$6-DC83),0)),2)</f>
        <v>0</v>
      </c>
      <c r="AE83" s="36"/>
      <c r="AF83" s="42">
        <f>ROUND(IF(DF83&lt;0,IF(OR(-DF83&lt;$H83,DE83&lt;$G83),(BF83*AF$7/366)*DE83,(+BF83*AF$7/366)*($G83+AE83)+((BF83-$H83)*AF$7/366)*(DE83-$G83-AE83)),IF(BF83&gt;0,+(BF83*AF$7/366)*($G83+AE83)+((BF83-$H83)*AF$7/366)*(AF$6-AD$6-$G83-AE83),0)+IF($F83="N",DF83*AF$7/366*(AF$6-AD$6-DE83),0)),2)</f>
        <v>0</v>
      </c>
      <c r="AG83" s="63">
        <f>SUM(J83:AF83)</f>
        <v>0</v>
      </c>
      <c r="AH83" s="68">
        <f>+BH83</f>
        <v>0</v>
      </c>
      <c r="AJ83" s="37">
        <f>+AH80</f>
        <v>0</v>
      </c>
      <c r="AK83" s="37"/>
      <c r="AL83" s="37">
        <f>ROUND(IF(AJ83&gt;0,ROUND(+AJ83-$H83+J83,2),0)+IF($F83="N",+CJ83)+IF(CJ83&lt;0,IF(AJ83&lt;$H83,+CJ83+$H83,+CJ83))+IF($F83="N",IF(AJ83=0,J83,0)),2)</f>
        <v>0</v>
      </c>
      <c r="AM83" s="42"/>
      <c r="AN83" s="37">
        <f>ROUND(IF(AL83&gt;0,ROUND(+AL83-$H83+L83,2),0)+IF($F83="N",+CL83)+IF(CL83&lt;0,IF(AL83&lt;$H83,+CL83+$H83,+CL83))+IF($F83="N",IF(AL83=0,L83,0)),2)+IF(AND(AL83&gt;0,+AL83-$H83+L83&lt;0),-(AL83-$H83+L83),0)</f>
        <v>0</v>
      </c>
      <c r="AO83" s="42"/>
      <c r="AP83" s="37">
        <f>ROUND(IF(AN83&gt;0,ROUND(+AN83-$H83+N83,2),0)+IF($F83="N",+CN83)+IF(CN83&lt;0,IF(AN83&lt;$H83,+CN83+$H83,+CN83))+IF($F83="N",IF(AN83=0,N83,0)),2)+IF(AND(AN83&gt;0,+AN83-$H83+N83&lt;0),-(AN83-$H83+N83),0)</f>
        <v>0</v>
      </c>
      <c r="AQ83" s="42"/>
      <c r="AR83" s="37">
        <f>ROUND(IF(AP83&gt;0,ROUND(+AP83-$H83+P83,2),0)+IF($F83="N",+CP83)+IF(CP83&lt;0,IF(AP83&lt;$H83,+CP83+$H83,+CP83))+IF($F83="N",IF(AP83=0,P83,0)),2)+IF(AND(AP83&gt;0,+AP83-$H83+P83&lt;0),-(AP83-$H83+P83),0)</f>
        <v>0</v>
      </c>
      <c r="AS83" s="42"/>
      <c r="AT83" s="37">
        <f>ROUND(IF(AR83&gt;0,ROUND(+AR83-$H83+R83,2),0)+IF($F83="N",+CR83)+IF(CR83&lt;0,IF(AR83&lt;$H83,+CR83+$H83,+CR83))+IF($F83="N",IF(AR83=0,R83,0)),2)+IF(AND(AR83&gt;0,+AR83-$H83+R83&lt;0),-(AR83-$H83+R83),0)</f>
        <v>0</v>
      </c>
      <c r="AU83" s="42"/>
      <c r="AV83" s="37">
        <f>ROUND(IF(AT83&gt;0,ROUND(+AT83-$H83+T83,2),0)+IF($F83="N",+CT83)+IF(CT83&lt;0,IF(AT83&lt;$H83,+CT83+$H83,+CT83))+IF($F83="N",IF(AT83=0,T83,0)),2)+IF(AND(AT83&gt;0,+AT83-$H83+T83&lt;0),-(AT83-$H83+T83),0)</f>
        <v>0</v>
      </c>
      <c r="AW83" s="42"/>
      <c r="AX83" s="37">
        <f>ROUND(IF(AV83&gt;0,ROUND(+AV83-$H83+V83,2),0)+IF($F83="N",+CV83)+IF(CV83&lt;0,IF(AV83&lt;$H83,+CV83+$H83,+CV83))+IF($F83="N",IF(AV83=0,V83,0)),2)+IF(AND(AV83&gt;0,+AV83-$H83+V83&lt;0),-(AV83-$H83+V83),0)</f>
        <v>0</v>
      </c>
      <c r="AY83" s="42"/>
      <c r="AZ83" s="37">
        <f>ROUND(IF(AX83&gt;0,ROUND(+AX83-$H83+X83,2),0)+IF($F83="N",+CX83)+IF(CX83&lt;0,IF(AX83&lt;$H83,+CX83+$H83,+CX83))+IF($F83="N",IF(AX83=0,X83,0)),2)+IF(AND(AX83&gt;0,+AX83-$H83+X83&lt;0),-(AX83-$H83+X83),0)</f>
        <v>0</v>
      </c>
      <c r="BA83" s="42"/>
      <c r="BB83" s="37">
        <f>ROUND(IF(AZ83&gt;0,ROUND(+AZ83-$H83+Z83,2),0)+IF($F83="N",+CZ83)+IF(CZ83&lt;0,IF(AZ83&lt;$H83,+CZ83+$H83,+CZ83))+IF($F83="N",IF(AZ83=0,Z83,0)),2)+IF(AND(AZ83&gt;0,+AZ83-$H83+Z83&lt;0),-(AZ83-$H83+Z83),0)</f>
        <v>0</v>
      </c>
      <c r="BC83" s="42"/>
      <c r="BD83" s="37">
        <f>ROUND(IF(BB83&gt;0,ROUND(+BB83-$H83+AB83,2),0)+IF($F83="N",+DB83)+IF(DB83&lt;0,IF(BB83&lt;$H83,+DB83+$H83,+DB83))+IF($F83="N",IF(BB83=0,AB83,0)),2)+IF(AND(BB83&gt;0,+BB83-$H83+AB83&lt;0),-(BB83-$H83+AB83),0)</f>
        <v>0</v>
      </c>
      <c r="BE83" s="42"/>
      <c r="BF83" s="37">
        <f>ROUND(IF(BD83&gt;0,ROUND(+BD83-$H83+AD83,2),0)+IF($F83="N",+DD83)+IF(DD83&lt;0,IF(BD83&lt;$H83,+DD83+$H83,+DD83))+IF($F83="N",IF(BD83=0,AD83,0)),2)+IF(AND(BD83&gt;0,+BD83-$H83+AD83&lt;0),-(BD83-$H83+AD83),0)</f>
        <v>0</v>
      </c>
      <c r="BG83" s="42"/>
      <c r="BH83" s="37">
        <f>ROUND(IF(BF83&gt;0,ROUND(+BF83-$H83+AF83,2),0)+IF($F83="N",+DF83)+IF(DF83&lt;0,IF(BF83&lt;$H83,+DF83+$H83,+DF83))+IF($F83="N",IF(BF83=0,AF83,0)),2)+IF(AND(BF83&gt;0,+BF83-$H83+AF83&lt;0),-(BF83-$H83+AF83),0)</f>
        <v>0</v>
      </c>
      <c r="BI83" s="69">
        <f>+BH83</f>
        <v>0</v>
      </c>
      <c r="BK83" s="42">
        <f>+AJ83-AL83</f>
        <v>0</v>
      </c>
      <c r="BL83" s="42"/>
      <c r="BM83" s="42">
        <f>+AL83-AN83</f>
        <v>0</v>
      </c>
      <c r="BN83" s="42"/>
      <c r="BO83" s="42">
        <f>+AN83-AP83</f>
        <v>0</v>
      </c>
      <c r="BP83" s="42"/>
      <c r="BQ83" s="42">
        <f>+AP83-AR83</f>
        <v>0</v>
      </c>
      <c r="BR83" s="42"/>
      <c r="BS83" s="42">
        <f>+AR83-AT83</f>
        <v>0</v>
      </c>
      <c r="BT83" s="42"/>
      <c r="BU83" s="42">
        <f>+AT83-AV83</f>
        <v>0</v>
      </c>
      <c r="BV83" s="42"/>
      <c r="BW83" s="42">
        <f>+AV83-AX83</f>
        <v>0</v>
      </c>
      <c r="BX83" s="42"/>
      <c r="BY83" s="42">
        <f>+AX83-AZ83</f>
        <v>0</v>
      </c>
      <c r="BZ83" s="42"/>
      <c r="CA83" s="42">
        <f>+AZ83-BB83</f>
        <v>0</v>
      </c>
      <c r="CB83" s="42"/>
      <c r="CC83" s="42">
        <f>+BB83-BD83</f>
        <v>0</v>
      </c>
      <c r="CD83" s="42"/>
      <c r="CE83" s="42">
        <f>+BD83-BF83</f>
        <v>0</v>
      </c>
      <c r="CF83" s="42"/>
      <c r="CG83" s="42">
        <f>+BF83-BH83</f>
        <v>0</v>
      </c>
      <c r="CI83" s="37">
        <v>1</v>
      </c>
      <c r="CJ83" s="37">
        <v>0</v>
      </c>
      <c r="CK83" s="37"/>
      <c r="CL83" s="37"/>
      <c r="CM83" s="37"/>
      <c r="CN83" s="37"/>
      <c r="CO83" s="37"/>
      <c r="CP83" s="37"/>
      <c r="CQ83" s="37"/>
      <c r="CR83" s="37"/>
      <c r="CS83" s="37"/>
      <c r="CT83" s="37"/>
      <c r="CU83" s="37"/>
      <c r="CV83" s="37"/>
      <c r="CW83" s="37"/>
      <c r="CX83" s="37"/>
      <c r="CY83" s="37"/>
      <c r="CZ83" s="37"/>
      <c r="DA83" s="37"/>
      <c r="DB83" s="37"/>
      <c r="DC83" s="37"/>
      <c r="DD83" s="37"/>
      <c r="DE83" s="37"/>
      <c r="DF83" s="37"/>
    </row>
    <row r="84" spans="1:110" hidden="1">
      <c r="F84" s="31" t="s">
        <v>43</v>
      </c>
      <c r="G84" s="35" t="s">
        <v>39</v>
      </c>
      <c r="H84" s="50">
        <f>+AF81</f>
        <v>55147</v>
      </c>
      <c r="I84" s="51">
        <v>40908</v>
      </c>
      <c r="J84" s="52">
        <f>+J81+365</f>
        <v>55178</v>
      </c>
      <c r="L84" s="52">
        <f>+L81+365</f>
        <v>55206</v>
      </c>
      <c r="N84" s="52">
        <f>+N81+365</f>
        <v>55237</v>
      </c>
      <c r="P84" s="52">
        <f>+P81+365</f>
        <v>55267</v>
      </c>
      <c r="R84" s="52">
        <f>+R81+365</f>
        <v>55298</v>
      </c>
      <c r="T84" s="52">
        <f>+T81+365</f>
        <v>55328</v>
      </c>
      <c r="V84" s="52">
        <f>+V81+365</f>
        <v>55359</v>
      </c>
      <c r="X84" s="52">
        <f>+X81+365</f>
        <v>55390</v>
      </c>
      <c r="Z84" s="52">
        <f>+Z81+365</f>
        <v>55420</v>
      </c>
      <c r="AB84" s="52">
        <f>+AB81+365</f>
        <v>55451</v>
      </c>
      <c r="AD84" s="52">
        <f>+AD81+365</f>
        <v>55481</v>
      </c>
      <c r="AF84" s="52">
        <f>+AF81+365</f>
        <v>55512</v>
      </c>
      <c r="AG84" s="61" t="s">
        <v>24</v>
      </c>
      <c r="AH84" s="66" t="s">
        <v>12</v>
      </c>
      <c r="AI84" s="42"/>
      <c r="AJ84" s="53">
        <f>+H81</f>
        <v>54782</v>
      </c>
      <c r="AK84" s="53"/>
      <c r="AL84" s="52">
        <f>+AL81+365</f>
        <v>55178</v>
      </c>
      <c r="AN84" s="52">
        <f>+AN81+365</f>
        <v>55206</v>
      </c>
      <c r="AP84" s="52">
        <f>+AP81+365</f>
        <v>55237</v>
      </c>
      <c r="AR84" s="52">
        <f>+AR81+365</f>
        <v>55267</v>
      </c>
      <c r="AT84" s="52">
        <f>+AT81+365</f>
        <v>55298</v>
      </c>
      <c r="AV84" s="52">
        <f>+AV81+365</f>
        <v>55328</v>
      </c>
      <c r="AX84" s="52">
        <f>+AX81+365</f>
        <v>55359</v>
      </c>
      <c r="AZ84" s="52">
        <f>+AZ81+365</f>
        <v>55390</v>
      </c>
      <c r="BB84" s="52">
        <f>+BB81+365</f>
        <v>55420</v>
      </c>
      <c r="BD84" s="52">
        <f>+BD81+365</f>
        <v>55451</v>
      </c>
      <c r="BF84" s="52">
        <f>+BF81+365</f>
        <v>55481</v>
      </c>
      <c r="BH84" s="52">
        <f>+BH81+365</f>
        <v>55512</v>
      </c>
      <c r="BI84" s="69" t="s">
        <v>40</v>
      </c>
      <c r="BJ84" s="53"/>
      <c r="BK84" s="52">
        <f>+BK81+365</f>
        <v>55178</v>
      </c>
      <c r="BM84" s="52">
        <f>+BM81+365</f>
        <v>55206</v>
      </c>
      <c r="BO84" s="52">
        <f>+BO81+365</f>
        <v>55237</v>
      </c>
      <c r="BQ84" s="52">
        <f>+BQ81+365</f>
        <v>55267</v>
      </c>
      <c r="BS84" s="52">
        <f>+BS81+365</f>
        <v>55298</v>
      </c>
      <c r="BU84" s="52">
        <f>+BU81+365</f>
        <v>55328</v>
      </c>
      <c r="BW84" s="52">
        <f>+BW81+365</f>
        <v>55359</v>
      </c>
      <c r="BY84" s="52">
        <f>+BY81+365</f>
        <v>55390</v>
      </c>
      <c r="CA84" s="52">
        <f>+CA81+365</f>
        <v>55420</v>
      </c>
      <c r="CC84" s="52">
        <f>+CC81+365</f>
        <v>55451</v>
      </c>
      <c r="CE84" s="52">
        <f>+CE81+365</f>
        <v>55481</v>
      </c>
      <c r="CG84" s="52">
        <f>+CG81+365</f>
        <v>55512</v>
      </c>
      <c r="CH84" s="52"/>
      <c r="CI84" s="52"/>
      <c r="CJ84" s="52">
        <f>+CJ81+365</f>
        <v>55178</v>
      </c>
      <c r="CL84" s="52"/>
      <c r="CM84" s="31"/>
      <c r="CN84" s="52"/>
      <c r="CP84" s="52"/>
      <c r="CR84" s="52"/>
      <c r="CT84" s="52"/>
      <c r="CV84" s="52"/>
      <c r="CX84" s="52"/>
      <c r="CZ84" s="52"/>
      <c r="DB84" s="52"/>
      <c r="DD84" s="52"/>
      <c r="DF84" s="52"/>
    </row>
    <row r="85" spans="1:110" ht="22.5" hidden="1">
      <c r="G85" s="35" t="s">
        <v>39</v>
      </c>
      <c r="H85" s="55" t="s">
        <v>41</v>
      </c>
      <c r="I85" s="36"/>
      <c r="J85" s="56">
        <f>$D$1</f>
        <v>6.6000000000000003E-2</v>
      </c>
      <c r="K85" s="57"/>
      <c r="L85" s="56">
        <f>$D$1</f>
        <v>6.6000000000000003E-2</v>
      </c>
      <c r="M85" s="57"/>
      <c r="N85" s="56">
        <f>$D$1</f>
        <v>6.6000000000000003E-2</v>
      </c>
      <c r="O85" s="57"/>
      <c r="P85" s="56">
        <f>$D$1</f>
        <v>6.6000000000000003E-2</v>
      </c>
      <c r="Q85" s="57"/>
      <c r="R85" s="56">
        <f>$D$1</f>
        <v>6.6000000000000003E-2</v>
      </c>
      <c r="S85" s="57"/>
      <c r="T85" s="56">
        <f>$D$1</f>
        <v>6.6000000000000003E-2</v>
      </c>
      <c r="U85" s="57"/>
      <c r="V85" s="56">
        <f>$D$1</f>
        <v>6.6000000000000003E-2</v>
      </c>
      <c r="W85" s="57"/>
      <c r="X85" s="56">
        <f>$D$1</f>
        <v>6.6000000000000003E-2</v>
      </c>
      <c r="Y85" s="57"/>
      <c r="Z85" s="56">
        <f>$D$1</f>
        <v>6.6000000000000003E-2</v>
      </c>
      <c r="AA85" s="57"/>
      <c r="AB85" s="56">
        <f>$D$1</f>
        <v>6.6000000000000003E-2</v>
      </c>
      <c r="AC85" s="57"/>
      <c r="AD85" s="56">
        <f>$D$1</f>
        <v>6.6000000000000003E-2</v>
      </c>
      <c r="AE85" s="57"/>
      <c r="AF85" s="56">
        <f>$D$1</f>
        <v>6.6000000000000003E-2</v>
      </c>
      <c r="AG85" s="62" t="s">
        <v>14</v>
      </c>
      <c r="AH85" s="67" t="s">
        <v>42</v>
      </c>
      <c r="AI85" s="58"/>
      <c r="AJ85" s="46" t="s">
        <v>33</v>
      </c>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69"/>
      <c r="CJ85" s="52"/>
      <c r="CL85" s="52"/>
      <c r="CN85" s="52"/>
      <c r="CO85" s="52"/>
      <c r="CP85" s="52"/>
      <c r="CQ85" s="52"/>
      <c r="CR85" s="52"/>
      <c r="CS85" s="52"/>
      <c r="CT85" s="52"/>
      <c r="CU85" s="52"/>
      <c r="CV85" s="52"/>
      <c r="CX85" s="52"/>
      <c r="CZ85" s="52"/>
      <c r="DB85" s="52"/>
      <c r="DD85" s="52"/>
      <c r="DF85" s="52"/>
    </row>
    <row r="86" spans="1:110">
      <c r="A86" s="31">
        <v>27</v>
      </c>
      <c r="B86" s="42">
        <f>+AG86</f>
        <v>0</v>
      </c>
      <c r="C86" s="42">
        <f>+BH86</f>
        <v>0</v>
      </c>
      <c r="F86" s="31" t="s">
        <v>43</v>
      </c>
      <c r="G86" s="31">
        <v>1</v>
      </c>
      <c r="H86" s="37">
        <f>+$D$4</f>
        <v>0</v>
      </c>
      <c r="I86" s="36"/>
      <c r="J86" s="42">
        <f>ROUND(IF(CJ86&lt;0,IF(OR(-CJ86&lt;$H86,CI86&lt;$G86),(AJ86*J$7/366)*CI86,(+AJ86*J$7/366)*($G86+I86)+((AJ86-$H86)*J$7/366)*(CI86-$G86-I86)),IF(AJ86&gt;0,+(AJ86*J$7/366)*($G86+I86)+((AJ86-$H86)*J$7/366)*(J$6-H$6-$G86-I86),0)+IF($F86="N",CJ86*J$7/366*(J$6-H$6-CI86),0)),2)</f>
        <v>0</v>
      </c>
      <c r="K86" s="36"/>
      <c r="L86" s="42">
        <f>ROUND(IF(CL86&lt;0,IF(OR(-CL86&lt;$H86,CK86&lt;$G86),(AL86*L$7/366)*CK86,(+AL86*L$7/366)*($G86+K86)+((AL86-$H86)*L$7/366)*(CK86-$G86-K86)),IF(AL86&gt;0,+(AL86*L$7/366)*($G86+K86)+((AL86-$H86)*L$7/366)*(L$6-J$6-$G86-K86),0)+IF($F86="N",CL86*L$7/366*(L$6-J$6-CK86),0)),2)</f>
        <v>0</v>
      </c>
      <c r="M86" s="36"/>
      <c r="N86" s="42">
        <f>ROUND(IF(CN86&lt;0,IF(OR(-CN86&lt;$H86,CM86&lt;$G86),(AN86*N$7/366)*CM86,(+AN86*N$7/366)*($G86+M86)+((AN86-$H86)*N$7/366)*(CM86-$G86-M86)),IF(AN86&gt;0,+(AN86*N$7/366)*($G86+M86)+((AN86-$H86)*N$7/366)*(N$6-L$6-$G86-M86),0)+IF($F86="N",CN86*N$7/366*(N$6-L$6-CM86),0)),2)</f>
        <v>0</v>
      </c>
      <c r="O86" s="36"/>
      <c r="P86" s="42">
        <f>ROUND(IF(CP86&lt;0,IF(OR(-CP86&lt;$H86,CO86&lt;$G86),(AP86*P$7/366)*CO86,(+AP86*P$7/366)*($G86+O86)+((AP86-$H86)*P$7/366)*(CO86-$G86-O86)),IF(AP86&gt;0,+(AP86*P$7/366)*($G86+O86)+((AP86-$H86)*P$7/366)*(P$6-N$6-$G86-O86),0)+IF($F86="N",CP86*P$7/366*(P$6-N$6-CO86),0)),2)</f>
        <v>0</v>
      </c>
      <c r="Q86" s="36"/>
      <c r="R86" s="42">
        <f>ROUND(IF(CR86&lt;0,IF(OR(-CR86&lt;$H86,CQ86&lt;$G86),(AR86*R$7/366)*CQ86,(+AR86*R$7/366)*($G86+Q86)+((AR86-$H86)*R$7/366)*(CQ86-$G86-Q86)),IF(AR86&gt;0,+(AR86*R$7/366)*($G86+Q86)+((AR86-$H86)*R$7/366)*(R$6-P$6-$G86-Q86),0)+IF($F86="N",CR86*R$7/366*(R$6-P$6-CQ86),0)),2)</f>
        <v>0</v>
      </c>
      <c r="S86" s="36"/>
      <c r="T86" s="42">
        <f>ROUND(IF(CT86&lt;0,IF(OR(-CT86&lt;$H86,CS86&lt;$G86),(AT86*T$7/366)*CS86,(+AT86*T$7/366)*($G86+S86)+((AT86-$H86)*T$7/366)*(CS86-$G86-S86)),IF(AT86&gt;0,+(AT86*T$7/366)*($G86+S86)+((AT86-$H86)*T$7/366)*(T$6-R$6-$G86-S86),0)+IF($F86="N",CT86*T$7/366*(T$6-R$6-CS86),0)),2)</f>
        <v>0</v>
      </c>
      <c r="U86" s="36"/>
      <c r="V86" s="42">
        <f>ROUND(IF(CV86&lt;0,IF(OR(-CV86&lt;$H86,CU86&lt;$G86),(AV86*V$7/366)*CU86,(+AV86*V$7/366)*($G86+U86)+((AV86-$H86)*V$7/366)*(CU86-$G86-U86)),IF(AV86&gt;0,+(AV86*V$7/366)*($G86+U86)+((AV86-$H86)*V$7/366)*(V$6-T$6-$G86-U86),0)+IF($F86="N",CV86*V$7/366*(V$6-T$6-CU86),0)),2)</f>
        <v>0</v>
      </c>
      <c r="W86" s="36"/>
      <c r="X86" s="42">
        <f>ROUND(IF(CX86&lt;0,IF(OR(-CX86&lt;$H86,CW86&lt;$G86),(AX86*X$7/366)*CW86,(+AX86*X$7/366)*($G86+W86)+((AX86-$H86)*X$7/366)*(CW86-$G86-W86)),IF(AX86&gt;0,+(AX86*X$7/366)*($G86+W86)+((AX86-$H86)*X$7/366)*(X$6-V$6-$G86-W86),0)+IF($F86="N",CX86*X$7/366*(X$6-V$6-CW86),0)),2)</f>
        <v>0</v>
      </c>
      <c r="Y86" s="36"/>
      <c r="Z86" s="42">
        <f>ROUND(IF(CZ86&lt;0,IF(OR(-CZ86&lt;$H86,CY86&lt;$G86),(AZ86*Z$7/366)*CY86,(+AZ86*Z$7/366)*($G86+Y86)+((AZ86-$H86)*Z$7/366)*(CY86-$G86-Y86)),IF(AZ86&gt;0,+(AZ86*Z$7/366)*($G86+Y86)+((AZ86-$H86)*Z$7/366)*(Z$6-X$6-$G86-Y86),0)+IF($F86="N",CZ86*Z$7/366*(Z$6-X$6-CY86),0)),2)</f>
        <v>0</v>
      </c>
      <c r="AA86" s="36"/>
      <c r="AB86" s="42">
        <f>ROUND(IF(DB86&lt;0,IF(OR(-DB86&lt;$H86,DA86&lt;$G86),(BB86*AB$7/366)*DA86,(+BB86*AB$7/366)*($G86+AA86)+((BB86-$H86)*AB$7/366)*(DA86-$G86-AA86)),IF(BB86&gt;0,+(BB86*AB$7/366)*($G86+AA86)+((BB86-$H86)*AB$7/366)*(AB$6-Z$6-$G86-AA86),0)+IF($F86="N",DB86*AB$7/366*(AB$6-Z$6-DA86),0)),2)</f>
        <v>0</v>
      </c>
      <c r="AC86" s="36"/>
      <c r="AD86" s="42">
        <f>ROUND(IF(DD86&lt;0,IF(OR(-DD86&lt;$H86,DC86&lt;$G86),(BD86*AD$7/366)*DC86,(+BD86*AD$7/366)*($G86+AC86)+((BD86-$H86)*AD$7/366)*(DC86-$G86-AC86)),IF(BD86&gt;0,+(BD86*AD$7/366)*($G86+AC86)+((BD86-$H86)*AD$7/366)*(AD$6-AB$6-$G86-AC86),0)+IF($F86="N",DD86*AD$7/366*(AD$6-AB$6-DC86),0)),2)</f>
        <v>0</v>
      </c>
      <c r="AE86" s="36"/>
      <c r="AF86" s="42">
        <f>ROUND(IF(DF86&lt;0,IF(OR(-DF86&lt;$H86,DE86&lt;$G86),(BF86*AF$7/366)*DE86,(+BF86*AF$7/366)*($G86+AE86)+((BF86-$H86)*AF$7/366)*(DE86-$G86-AE86)),IF(BF86&gt;0,+(BF86*AF$7/366)*($G86+AE86)+((BF86-$H86)*AF$7/366)*(AF$6-AD$6-$G86-AE86),0)+IF($F86="N",DF86*AF$7/366*(AF$6-AD$6-DE86),0)),2)</f>
        <v>0</v>
      </c>
      <c r="AG86" s="63">
        <f>SUM(J86:AF86)</f>
        <v>0</v>
      </c>
      <c r="AH86" s="68">
        <f>+BH86</f>
        <v>0</v>
      </c>
      <c r="AJ86" s="37">
        <f>+AH83</f>
        <v>0</v>
      </c>
      <c r="AK86" s="37"/>
      <c r="AL86" s="37">
        <f>ROUND(IF(AJ86&gt;0,ROUND(+AJ86-$H86+J86,2),0)+IF($F86="N",+CJ86)+IF(CJ86&lt;0,IF(AJ86&lt;$H86,+CJ86+$H86,+CJ86))+IF($F86="N",IF(AJ86=0,J86,0)),2)</f>
        <v>0</v>
      </c>
      <c r="AM86" s="42"/>
      <c r="AN86" s="37">
        <f>ROUND(IF(AL86&gt;0,ROUND(+AL86-$H86+L86,2),0)+IF($F86="N",+CL86)+IF(CL86&lt;0,IF(AL86&lt;$H86,+CL86+$H86,+CL86))+IF($F86="N",IF(AL86=0,L86,0)),2)+IF(AND(AL86&gt;0,+AL86-$H86+L86&lt;0),-(AL86-$H86+L86),0)</f>
        <v>0</v>
      </c>
      <c r="AO86" s="42"/>
      <c r="AP86" s="37">
        <f>ROUND(IF(AN86&gt;0,ROUND(+AN86-$H86+N86,2),0)+IF($F86="N",+CN86)+IF(CN86&lt;0,IF(AN86&lt;$H86,+CN86+$H86,+CN86))+IF($F86="N",IF(AN86=0,N86,0)),2)+IF(AND(AN86&gt;0,+AN86-$H86+N86&lt;0),-(AN86-$H86+N86),0)</f>
        <v>0</v>
      </c>
      <c r="AQ86" s="42"/>
      <c r="AR86" s="37">
        <f>ROUND(IF(AP86&gt;0,ROUND(+AP86-$H86+P86,2),0)+IF($F86="N",+CP86)+IF(CP86&lt;0,IF(AP86&lt;$H86,+CP86+$H86,+CP86))+IF($F86="N",IF(AP86=0,P86,0)),2)+IF(AND(AP86&gt;0,+AP86-$H86+P86&lt;0),-(AP86-$H86+P86),0)</f>
        <v>0</v>
      </c>
      <c r="AS86" s="42"/>
      <c r="AT86" s="37">
        <f>ROUND(IF(AR86&gt;0,ROUND(+AR86-$H86+R86,2),0)+IF($F86="N",+CR86)+IF(CR86&lt;0,IF(AR86&lt;$H86,+CR86+$H86,+CR86))+IF($F86="N",IF(AR86=0,R86,0)),2)+IF(AND(AR86&gt;0,+AR86-$H86+R86&lt;0),-(AR86-$H86+R86),0)</f>
        <v>0</v>
      </c>
      <c r="AU86" s="42"/>
      <c r="AV86" s="37">
        <f>ROUND(IF(AT86&gt;0,ROUND(+AT86-$H86+T86,2),0)+IF($F86="N",+CT86)+IF(CT86&lt;0,IF(AT86&lt;$H86,+CT86+$H86,+CT86))+IF($F86="N",IF(AT86=0,T86,0)),2)+IF(AND(AT86&gt;0,+AT86-$H86+T86&lt;0),-(AT86-$H86+T86),0)</f>
        <v>0</v>
      </c>
      <c r="AW86" s="42"/>
      <c r="AX86" s="37">
        <f>ROUND(IF(AV86&gt;0,ROUND(+AV86-$H86+V86,2),0)+IF($F86="N",+CV86)+IF(CV86&lt;0,IF(AV86&lt;$H86,+CV86+$H86,+CV86))+IF($F86="N",IF(AV86=0,V86,0)),2)+IF(AND(AV86&gt;0,+AV86-$H86+V86&lt;0),-(AV86-$H86+V86),0)</f>
        <v>0</v>
      </c>
      <c r="AY86" s="42"/>
      <c r="AZ86" s="37">
        <f>ROUND(IF(AX86&gt;0,ROUND(+AX86-$H86+X86,2),0)+IF($F86="N",+CX86)+IF(CX86&lt;0,IF(AX86&lt;$H86,+CX86+$H86,+CX86))+IF($F86="N",IF(AX86=0,X86,0)),2)+IF(AND(AX86&gt;0,+AX86-$H86+X86&lt;0),-(AX86-$H86+X86),0)</f>
        <v>0</v>
      </c>
      <c r="BA86" s="42"/>
      <c r="BB86" s="37">
        <f>ROUND(IF(AZ86&gt;0,ROUND(+AZ86-$H86+Z86,2),0)+IF($F86="N",+CZ86)+IF(CZ86&lt;0,IF(AZ86&lt;$H86,+CZ86+$H86,+CZ86))+IF($F86="N",IF(AZ86=0,Z86,0)),2)+IF(AND(AZ86&gt;0,+AZ86-$H86+Z86&lt;0),-(AZ86-$H86+Z86),0)</f>
        <v>0</v>
      </c>
      <c r="BC86" s="42"/>
      <c r="BD86" s="37">
        <f>ROUND(IF(BB86&gt;0,ROUND(+BB86-$H86+AB86,2),0)+IF($F86="N",+DB86)+IF(DB86&lt;0,IF(BB86&lt;$H86,+DB86+$H86,+DB86))+IF($F86="N",IF(BB86=0,AB86,0)),2)+IF(AND(BB86&gt;0,+BB86-$H86+AB86&lt;0),-(BB86-$H86+AB86),0)</f>
        <v>0</v>
      </c>
      <c r="BE86" s="42"/>
      <c r="BF86" s="37">
        <f>ROUND(IF(BD86&gt;0,ROUND(+BD86-$H86+AD86,2),0)+IF($F86="N",+DD86)+IF(DD86&lt;0,IF(BD86&lt;$H86,+DD86+$H86,+DD86))+IF($F86="N",IF(BD86=0,AD86,0)),2)+IF(AND(BD86&gt;0,+BD86-$H86+AD86&lt;0),-(BD86-$H86+AD86),0)</f>
        <v>0</v>
      </c>
      <c r="BG86" s="42"/>
      <c r="BH86" s="37">
        <f>ROUND(IF(BF86&gt;0,ROUND(+BF86-$H86+AF86,2),0)+IF($F86="N",+DF86)+IF(DF86&lt;0,IF(BF86&lt;$H86,+DF86+$H86,+DF86))+IF($F86="N",IF(BF86=0,AF86,0)),2)+IF(AND(BF86&gt;0,+BF86-$H86+AF86&lt;0),-(BF86-$H86+AF86),0)</f>
        <v>0</v>
      </c>
      <c r="BI86" s="69">
        <f>+BH86</f>
        <v>0</v>
      </c>
      <c r="BK86" s="42">
        <f>+AJ86-AL86</f>
        <v>0</v>
      </c>
      <c r="BL86" s="42"/>
      <c r="BM86" s="42">
        <f>+AL86-AN86</f>
        <v>0</v>
      </c>
      <c r="BN86" s="42"/>
      <c r="BO86" s="42">
        <f>+AN86-AP86</f>
        <v>0</v>
      </c>
      <c r="BP86" s="42"/>
      <c r="BQ86" s="42">
        <f>+AP86-AR86</f>
        <v>0</v>
      </c>
      <c r="BR86" s="42"/>
      <c r="BS86" s="42">
        <f>+AR86-AT86</f>
        <v>0</v>
      </c>
      <c r="BT86" s="42"/>
      <c r="BU86" s="42">
        <f>+AT86-AV86</f>
        <v>0</v>
      </c>
      <c r="BV86" s="42"/>
      <c r="BW86" s="42">
        <f>+AV86-AX86</f>
        <v>0</v>
      </c>
      <c r="BX86" s="42"/>
      <c r="BY86" s="42">
        <f>+AX86-AZ86</f>
        <v>0</v>
      </c>
      <c r="BZ86" s="42"/>
      <c r="CA86" s="42">
        <f>+AZ86-BB86</f>
        <v>0</v>
      </c>
      <c r="CB86" s="42"/>
      <c r="CC86" s="42">
        <f>+BB86-BD86</f>
        <v>0</v>
      </c>
      <c r="CD86" s="42"/>
      <c r="CE86" s="42">
        <f>+BD86-BF86</f>
        <v>0</v>
      </c>
      <c r="CF86" s="42"/>
      <c r="CG86" s="42">
        <f>+BF86-BH86</f>
        <v>0</v>
      </c>
      <c r="CI86" s="37">
        <v>1</v>
      </c>
      <c r="CJ86" s="37">
        <v>0</v>
      </c>
      <c r="CK86" s="37"/>
      <c r="CL86" s="37"/>
      <c r="CM86" s="37"/>
      <c r="CN86" s="37"/>
      <c r="CO86" s="37"/>
      <c r="CP86" s="37"/>
      <c r="CQ86" s="37"/>
      <c r="CR86" s="37"/>
      <c r="CS86" s="37"/>
      <c r="CT86" s="37"/>
      <c r="CU86" s="37"/>
      <c r="CV86" s="37"/>
      <c r="CW86" s="37"/>
      <c r="CX86" s="37"/>
      <c r="CY86" s="37"/>
      <c r="CZ86" s="37"/>
      <c r="DA86" s="37"/>
      <c r="DB86" s="37"/>
      <c r="DC86" s="37"/>
      <c r="DD86" s="37"/>
      <c r="DE86" s="37"/>
      <c r="DF86" s="37"/>
    </row>
    <row r="87" spans="1:110" hidden="1">
      <c r="F87" s="31" t="s">
        <v>43</v>
      </c>
      <c r="G87" s="35" t="s">
        <v>39</v>
      </c>
      <c r="H87" s="50">
        <f>+AF84</f>
        <v>55512</v>
      </c>
      <c r="I87" s="51">
        <v>40908</v>
      </c>
      <c r="J87" s="52">
        <f>+J84+365</f>
        <v>55543</v>
      </c>
      <c r="L87" s="52">
        <f>+L84+365</f>
        <v>55571</v>
      </c>
      <c r="N87" s="52">
        <f>+N84+365</f>
        <v>55602</v>
      </c>
      <c r="P87" s="52">
        <f>+P84+365</f>
        <v>55632</v>
      </c>
      <c r="R87" s="52">
        <f>+R84+365</f>
        <v>55663</v>
      </c>
      <c r="T87" s="52">
        <f>+T84+365</f>
        <v>55693</v>
      </c>
      <c r="V87" s="52">
        <f>+V84+365</f>
        <v>55724</v>
      </c>
      <c r="X87" s="52">
        <f>+X84+365</f>
        <v>55755</v>
      </c>
      <c r="Z87" s="52">
        <f>+Z84+365</f>
        <v>55785</v>
      </c>
      <c r="AB87" s="52">
        <f>+AB84+365</f>
        <v>55816</v>
      </c>
      <c r="AD87" s="52">
        <f>+AD84+365</f>
        <v>55846</v>
      </c>
      <c r="AF87" s="52">
        <f>+AF84+365</f>
        <v>55877</v>
      </c>
      <c r="AG87" s="61" t="s">
        <v>24</v>
      </c>
      <c r="AH87" s="66" t="s">
        <v>12</v>
      </c>
      <c r="AI87" s="42"/>
      <c r="AJ87" s="53">
        <f>+H84</f>
        <v>55147</v>
      </c>
      <c r="AK87" s="53"/>
      <c r="AL87" s="52">
        <f>+AL84+365</f>
        <v>55543</v>
      </c>
      <c r="AN87" s="52">
        <f>+AN84+365</f>
        <v>55571</v>
      </c>
      <c r="AP87" s="52">
        <f>+AP84+365</f>
        <v>55602</v>
      </c>
      <c r="AR87" s="52">
        <f>+AR84+365</f>
        <v>55632</v>
      </c>
      <c r="AT87" s="52">
        <f>+AT84+365</f>
        <v>55663</v>
      </c>
      <c r="AV87" s="52">
        <f>+AV84+365</f>
        <v>55693</v>
      </c>
      <c r="AX87" s="52">
        <f>+AX84+365</f>
        <v>55724</v>
      </c>
      <c r="AZ87" s="52">
        <f>+AZ84+365</f>
        <v>55755</v>
      </c>
      <c r="BB87" s="52">
        <f>+BB84+365</f>
        <v>55785</v>
      </c>
      <c r="BD87" s="52">
        <f>+BD84+365</f>
        <v>55816</v>
      </c>
      <c r="BF87" s="52">
        <f>+BF84+365</f>
        <v>55846</v>
      </c>
      <c r="BH87" s="52">
        <f>+BH84+365</f>
        <v>55877</v>
      </c>
      <c r="BI87" s="69" t="s">
        <v>40</v>
      </c>
      <c r="BJ87" s="53"/>
      <c r="BK87" s="52">
        <f>+BK84+365</f>
        <v>55543</v>
      </c>
      <c r="BM87" s="52">
        <f>+BM84+365</f>
        <v>55571</v>
      </c>
      <c r="BO87" s="52">
        <f>+BO84+365</f>
        <v>55602</v>
      </c>
      <c r="BQ87" s="52">
        <f>+BQ84+365</f>
        <v>55632</v>
      </c>
      <c r="BS87" s="52">
        <f>+BS84+365</f>
        <v>55663</v>
      </c>
      <c r="BU87" s="52">
        <f>+BU84+365</f>
        <v>55693</v>
      </c>
      <c r="BW87" s="52">
        <f>+BW84+365</f>
        <v>55724</v>
      </c>
      <c r="BY87" s="52">
        <f>+BY84+365</f>
        <v>55755</v>
      </c>
      <c r="CA87" s="52">
        <f>+CA84+365</f>
        <v>55785</v>
      </c>
      <c r="CC87" s="52">
        <f>+CC84+365</f>
        <v>55816</v>
      </c>
      <c r="CE87" s="52">
        <f>+CE84+365</f>
        <v>55846</v>
      </c>
      <c r="CG87" s="52">
        <f>+CG84+365</f>
        <v>55877</v>
      </c>
      <c r="CH87" s="52"/>
      <c r="CI87" s="52"/>
      <c r="CJ87" s="52">
        <f>+CJ84+365</f>
        <v>55543</v>
      </c>
      <c r="CL87" s="52"/>
      <c r="CM87" s="31"/>
      <c r="CN87" s="52"/>
      <c r="CP87" s="52"/>
      <c r="CR87" s="52"/>
      <c r="CT87" s="52"/>
      <c r="CV87" s="52"/>
      <c r="CX87" s="52"/>
      <c r="CZ87" s="52"/>
      <c r="DB87" s="52"/>
      <c r="DD87" s="52"/>
      <c r="DF87" s="52"/>
    </row>
    <row r="88" spans="1:110" ht="22.5" hidden="1">
      <c r="G88" s="35" t="s">
        <v>39</v>
      </c>
      <c r="H88" s="55" t="s">
        <v>41</v>
      </c>
      <c r="I88" s="36"/>
      <c r="J88" s="56">
        <f>$D$1</f>
        <v>6.6000000000000003E-2</v>
      </c>
      <c r="K88" s="57"/>
      <c r="L88" s="56">
        <f>$D$1</f>
        <v>6.6000000000000003E-2</v>
      </c>
      <c r="M88" s="57"/>
      <c r="N88" s="56">
        <f>$D$1</f>
        <v>6.6000000000000003E-2</v>
      </c>
      <c r="O88" s="57"/>
      <c r="P88" s="56">
        <f>$D$1</f>
        <v>6.6000000000000003E-2</v>
      </c>
      <c r="Q88" s="57"/>
      <c r="R88" s="56">
        <f>$D$1</f>
        <v>6.6000000000000003E-2</v>
      </c>
      <c r="S88" s="57"/>
      <c r="T88" s="56">
        <f>$D$1</f>
        <v>6.6000000000000003E-2</v>
      </c>
      <c r="U88" s="57"/>
      <c r="V88" s="56">
        <f>$D$1</f>
        <v>6.6000000000000003E-2</v>
      </c>
      <c r="W88" s="57"/>
      <c r="X88" s="56">
        <f>$D$1</f>
        <v>6.6000000000000003E-2</v>
      </c>
      <c r="Y88" s="57"/>
      <c r="Z88" s="56">
        <f>$D$1</f>
        <v>6.6000000000000003E-2</v>
      </c>
      <c r="AA88" s="57"/>
      <c r="AB88" s="56">
        <f>$D$1</f>
        <v>6.6000000000000003E-2</v>
      </c>
      <c r="AC88" s="57"/>
      <c r="AD88" s="56">
        <f>$D$1</f>
        <v>6.6000000000000003E-2</v>
      </c>
      <c r="AE88" s="57"/>
      <c r="AF88" s="56">
        <f>$D$1</f>
        <v>6.6000000000000003E-2</v>
      </c>
      <c r="AG88" s="62" t="s">
        <v>14</v>
      </c>
      <c r="AH88" s="67" t="s">
        <v>42</v>
      </c>
      <c r="AI88" s="58"/>
      <c r="AJ88" s="46" t="s">
        <v>33</v>
      </c>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69"/>
      <c r="CJ88" s="52"/>
      <c r="CL88" s="52"/>
      <c r="CN88" s="52"/>
      <c r="CO88" s="52"/>
      <c r="CP88" s="52"/>
      <c r="CQ88" s="52"/>
      <c r="CR88" s="52"/>
      <c r="CS88" s="52"/>
      <c r="CT88" s="52"/>
      <c r="CU88" s="52"/>
      <c r="CV88" s="52"/>
      <c r="CX88" s="52"/>
      <c r="CZ88" s="52"/>
      <c r="DB88" s="52"/>
      <c r="DD88" s="52"/>
      <c r="DF88" s="52"/>
    </row>
    <row r="89" spans="1:110">
      <c r="A89" s="31">
        <v>28</v>
      </c>
      <c r="B89" s="42">
        <f>+AG89</f>
        <v>0</v>
      </c>
      <c r="C89" s="42">
        <f>+BH89</f>
        <v>0</v>
      </c>
      <c r="F89" s="31" t="s">
        <v>43</v>
      </c>
      <c r="G89" s="31">
        <v>1</v>
      </c>
      <c r="H89" s="37">
        <f>+$D$4</f>
        <v>0</v>
      </c>
      <c r="I89" s="36"/>
      <c r="J89" s="42">
        <f>ROUND(IF(CJ89&lt;0,IF(OR(-CJ89&lt;$H89,CI89&lt;$G89),(AJ89*J$7/366)*CI89,(+AJ89*J$7/366)*($G89+I89)+((AJ89-$H89)*J$7/366)*(CI89-$G89-I89)),IF(AJ89&gt;0,+(AJ89*J$7/366)*($G89+I89)+((AJ89-$H89)*J$7/366)*(J$6-H$6-$G89-I89),0)+IF($F89="N",CJ89*J$7/366*(J$6-H$6-CI89),0)),2)</f>
        <v>0</v>
      </c>
      <c r="K89" s="36"/>
      <c r="L89" s="42">
        <f>ROUND(IF(CL89&lt;0,IF(OR(-CL89&lt;$H89,CK89&lt;$G89),(AL89*L$7/366)*CK89,(+AL89*L$7/366)*($G89+K89)+((AL89-$H89)*L$7/366)*(CK89-$G89-K89)),IF(AL89&gt;0,+(AL89*L$7/366)*($G89+K89)+((AL89-$H89)*L$7/366)*(L$6-J$6-$G89-K89),0)+IF($F89="N",CL89*L$7/366*(L$6-J$6-CK89),0)),2)</f>
        <v>0</v>
      </c>
      <c r="M89" s="36"/>
      <c r="N89" s="42">
        <f>ROUND(IF(CN89&lt;0,IF(OR(-CN89&lt;$H89,CM89&lt;$G89),(AN89*N$7/366)*CM89,(+AN89*N$7/366)*($G89+M89)+((AN89-$H89)*N$7/366)*(CM89-$G89-M89)),IF(AN89&gt;0,+(AN89*N$7/366)*($G89+M89)+((AN89-$H89)*N$7/366)*(N$6-L$6-$G89-M89),0)+IF($F89="N",CN89*N$7/366*(N$6-L$6-CM89),0)),2)</f>
        <v>0</v>
      </c>
      <c r="O89" s="36"/>
      <c r="P89" s="42">
        <f>ROUND(IF(CP89&lt;0,IF(OR(-CP89&lt;$H89,CO89&lt;$G89),(AP89*P$7/366)*CO89,(+AP89*P$7/366)*($G89+O89)+((AP89-$H89)*P$7/366)*(CO89-$G89-O89)),IF(AP89&gt;0,+(AP89*P$7/366)*($G89+O89)+((AP89-$H89)*P$7/366)*(P$6-N$6-$G89-O89),0)+IF($F89="N",CP89*P$7/366*(P$6-N$6-CO89),0)),2)</f>
        <v>0</v>
      </c>
      <c r="Q89" s="36"/>
      <c r="R89" s="42">
        <f>ROUND(IF(CR89&lt;0,IF(OR(-CR89&lt;$H89,CQ89&lt;$G89),(AR89*R$7/366)*CQ89,(+AR89*R$7/366)*($G89+Q89)+((AR89-$H89)*R$7/366)*(CQ89-$G89-Q89)),IF(AR89&gt;0,+(AR89*R$7/366)*($G89+Q89)+((AR89-$H89)*R$7/366)*(R$6-P$6-$G89-Q89),0)+IF($F89="N",CR89*R$7/366*(R$6-P$6-CQ89),0)),2)</f>
        <v>0</v>
      </c>
      <c r="S89" s="36"/>
      <c r="T89" s="42">
        <f>ROUND(IF(CT89&lt;0,IF(OR(-CT89&lt;$H89,CS89&lt;$G89),(AT89*T$7/366)*CS89,(+AT89*T$7/366)*($G89+S89)+((AT89-$H89)*T$7/366)*(CS89-$G89-S89)),IF(AT89&gt;0,+(AT89*T$7/366)*($G89+S89)+((AT89-$H89)*T$7/366)*(T$6-R$6-$G89-S89),0)+IF($F89="N",CT89*T$7/366*(T$6-R$6-CS89),0)),2)</f>
        <v>0</v>
      </c>
      <c r="U89" s="36"/>
      <c r="V89" s="42">
        <f>ROUND(IF(CV89&lt;0,IF(OR(-CV89&lt;$H89,CU89&lt;$G89),(AV89*V$7/366)*CU89,(+AV89*V$7/366)*($G89+U89)+((AV89-$H89)*V$7/366)*(CU89-$G89-U89)),IF(AV89&gt;0,+(AV89*V$7/366)*($G89+U89)+((AV89-$H89)*V$7/366)*(V$6-T$6-$G89-U89),0)+IF($F89="N",CV89*V$7/366*(V$6-T$6-CU89),0)),2)</f>
        <v>0</v>
      </c>
      <c r="W89" s="36"/>
      <c r="X89" s="42">
        <f>ROUND(IF(CX89&lt;0,IF(OR(-CX89&lt;$H89,CW89&lt;$G89),(AX89*X$7/366)*CW89,(+AX89*X$7/366)*($G89+W89)+((AX89-$H89)*X$7/366)*(CW89-$G89-W89)),IF(AX89&gt;0,+(AX89*X$7/366)*($G89+W89)+((AX89-$H89)*X$7/366)*(X$6-V$6-$G89-W89),0)+IF($F89="N",CX89*X$7/366*(X$6-V$6-CW89),0)),2)</f>
        <v>0</v>
      </c>
      <c r="Y89" s="36"/>
      <c r="Z89" s="42">
        <f>ROUND(IF(CZ89&lt;0,IF(OR(-CZ89&lt;$H89,CY89&lt;$G89),(AZ89*Z$7/366)*CY89,(+AZ89*Z$7/366)*($G89+Y89)+((AZ89-$H89)*Z$7/366)*(CY89-$G89-Y89)),IF(AZ89&gt;0,+(AZ89*Z$7/366)*($G89+Y89)+((AZ89-$H89)*Z$7/366)*(Z$6-X$6-$G89-Y89),0)+IF($F89="N",CZ89*Z$7/366*(Z$6-X$6-CY89),0)),2)</f>
        <v>0</v>
      </c>
      <c r="AA89" s="36"/>
      <c r="AB89" s="42">
        <f>ROUND(IF(DB89&lt;0,IF(OR(-DB89&lt;$H89,DA89&lt;$G89),(BB89*AB$7/366)*DA89,(+BB89*AB$7/366)*($G89+AA89)+((BB89-$H89)*AB$7/366)*(DA89-$G89-AA89)),IF(BB89&gt;0,+(BB89*AB$7/366)*($G89+AA89)+((BB89-$H89)*AB$7/366)*(AB$6-Z$6-$G89-AA89),0)+IF($F89="N",DB89*AB$7/366*(AB$6-Z$6-DA89),0)),2)</f>
        <v>0</v>
      </c>
      <c r="AC89" s="36"/>
      <c r="AD89" s="42">
        <f>ROUND(IF(DD89&lt;0,IF(OR(-DD89&lt;$H89,DC89&lt;$G89),(BD89*AD$7/366)*DC89,(+BD89*AD$7/366)*($G89+AC89)+((BD89-$H89)*AD$7/366)*(DC89-$G89-AC89)),IF(BD89&gt;0,+(BD89*AD$7/366)*($G89+AC89)+((BD89-$H89)*AD$7/366)*(AD$6-AB$6-$G89-AC89),0)+IF($F89="N",DD89*AD$7/366*(AD$6-AB$6-DC89),0)),2)</f>
        <v>0</v>
      </c>
      <c r="AE89" s="36"/>
      <c r="AF89" s="42">
        <f>ROUND(IF(DF89&lt;0,IF(OR(-DF89&lt;$H89,DE89&lt;$G89),(BF89*AF$7/366)*DE89,(+BF89*AF$7/366)*($G89+AE89)+((BF89-$H89)*AF$7/366)*(DE89-$G89-AE89)),IF(BF89&gt;0,+(BF89*AF$7/366)*($G89+AE89)+((BF89-$H89)*AF$7/366)*(AF$6-AD$6-$G89-AE89),0)+IF($F89="N",DF89*AF$7/366*(AF$6-AD$6-DE89),0)),2)</f>
        <v>0</v>
      </c>
      <c r="AG89" s="63">
        <f>SUM(J89:AF89)</f>
        <v>0</v>
      </c>
      <c r="AH89" s="68">
        <f>+BH89</f>
        <v>0</v>
      </c>
      <c r="AJ89" s="37">
        <f>+AH86</f>
        <v>0</v>
      </c>
      <c r="AK89" s="37"/>
      <c r="AL89" s="37">
        <f>ROUND(IF(AJ89&gt;0,ROUND(+AJ89-$H89+J89,2),0)+IF($F89="N",+CJ89)+IF(CJ89&lt;0,IF(AJ89&lt;$H89,+CJ89+$H89,+CJ89))+IF($F89="N",IF(AJ89=0,J89,0)),2)</f>
        <v>0</v>
      </c>
      <c r="AM89" s="42"/>
      <c r="AN89" s="37">
        <f>ROUND(IF(AL89&gt;0,ROUND(+AL89-$H89+L89,2),0)+IF($F89="N",+CL89)+IF(CL89&lt;0,IF(AL89&lt;$H89,+CL89+$H89,+CL89))+IF($F89="N",IF(AL89=0,L89,0)),2)+IF(AND(AL89&gt;0,+AL89-$H89+L89&lt;0),-(AL89-$H89+L89),0)</f>
        <v>0</v>
      </c>
      <c r="AO89" s="42"/>
      <c r="AP89" s="37">
        <f>ROUND(IF(AN89&gt;0,ROUND(+AN89-$H89+N89,2),0)+IF($F89="N",+CN89)+IF(CN89&lt;0,IF(AN89&lt;$H89,+CN89+$H89,+CN89))+IF($F89="N",IF(AN89=0,N89,0)),2)+IF(AND(AN89&gt;0,+AN89-$H89+N89&lt;0),-(AN89-$H89+N89),0)</f>
        <v>0</v>
      </c>
      <c r="AQ89" s="42"/>
      <c r="AR89" s="37">
        <f>ROUND(IF(AP89&gt;0,ROUND(+AP89-$H89+P89,2),0)+IF($F89="N",+CP89)+IF(CP89&lt;0,IF(AP89&lt;$H89,+CP89+$H89,+CP89))+IF($F89="N",IF(AP89=0,P89,0)),2)+IF(AND(AP89&gt;0,+AP89-$H89+P89&lt;0),-(AP89-$H89+P89),0)</f>
        <v>0</v>
      </c>
      <c r="AS89" s="42"/>
      <c r="AT89" s="37">
        <f>ROUND(IF(AR89&gt;0,ROUND(+AR89-$H89+R89,2),0)+IF($F89="N",+CR89)+IF(CR89&lt;0,IF(AR89&lt;$H89,+CR89+$H89,+CR89))+IF($F89="N",IF(AR89=0,R89,0)),2)+IF(AND(AR89&gt;0,+AR89-$H89+R89&lt;0),-(AR89-$H89+R89),0)</f>
        <v>0</v>
      </c>
      <c r="AU89" s="42"/>
      <c r="AV89" s="37">
        <f>ROUND(IF(AT89&gt;0,ROUND(+AT89-$H89+T89,2),0)+IF($F89="N",+CT89)+IF(CT89&lt;0,IF(AT89&lt;$H89,+CT89+$H89,+CT89))+IF($F89="N",IF(AT89=0,T89,0)),2)+IF(AND(AT89&gt;0,+AT89-$H89+T89&lt;0),-(AT89-$H89+T89),0)</f>
        <v>0</v>
      </c>
      <c r="AW89" s="42"/>
      <c r="AX89" s="37">
        <f>ROUND(IF(AV89&gt;0,ROUND(+AV89-$H89+V89,2),0)+IF($F89="N",+CV89)+IF(CV89&lt;0,IF(AV89&lt;$H89,+CV89+$H89,+CV89))+IF($F89="N",IF(AV89=0,V89,0)),2)+IF(AND(AV89&gt;0,+AV89-$H89+V89&lt;0),-(AV89-$H89+V89),0)</f>
        <v>0</v>
      </c>
      <c r="AY89" s="42"/>
      <c r="AZ89" s="37">
        <f>ROUND(IF(AX89&gt;0,ROUND(+AX89-$H89+X89,2),0)+IF($F89="N",+CX89)+IF(CX89&lt;0,IF(AX89&lt;$H89,+CX89+$H89,+CX89))+IF($F89="N",IF(AX89=0,X89,0)),2)+IF(AND(AX89&gt;0,+AX89-$H89+X89&lt;0),-(AX89-$H89+X89),0)</f>
        <v>0</v>
      </c>
      <c r="BA89" s="42"/>
      <c r="BB89" s="37">
        <f>ROUND(IF(AZ89&gt;0,ROUND(+AZ89-$H89+Z89,2),0)+IF($F89="N",+CZ89)+IF(CZ89&lt;0,IF(AZ89&lt;$H89,+CZ89+$H89,+CZ89))+IF($F89="N",IF(AZ89=0,Z89,0)),2)+IF(AND(AZ89&gt;0,+AZ89-$H89+Z89&lt;0),-(AZ89-$H89+Z89),0)</f>
        <v>0</v>
      </c>
      <c r="BC89" s="42"/>
      <c r="BD89" s="37">
        <f>ROUND(IF(BB89&gt;0,ROUND(+BB89-$H89+AB89,2),0)+IF($F89="N",+DB89)+IF(DB89&lt;0,IF(BB89&lt;$H89,+DB89+$H89,+DB89))+IF($F89="N",IF(BB89=0,AB89,0)),2)+IF(AND(BB89&gt;0,+BB89-$H89+AB89&lt;0),-(BB89-$H89+AB89),0)</f>
        <v>0</v>
      </c>
      <c r="BE89" s="42"/>
      <c r="BF89" s="37">
        <f>ROUND(IF(BD89&gt;0,ROUND(+BD89-$H89+AD89,2),0)+IF($F89="N",+DD89)+IF(DD89&lt;0,IF(BD89&lt;$H89,+DD89+$H89,+DD89))+IF($F89="N",IF(BD89=0,AD89,0)),2)+IF(AND(BD89&gt;0,+BD89-$H89+AD89&lt;0),-(BD89-$H89+AD89),0)</f>
        <v>0</v>
      </c>
      <c r="BG89" s="42"/>
      <c r="BH89" s="37">
        <f>ROUND(IF(BF89&gt;0,ROUND(+BF89-$H89+AF89,2),0)+IF($F89="N",+DF89)+IF(DF89&lt;0,IF(BF89&lt;$H89,+DF89+$H89,+DF89))+IF($F89="N",IF(BF89=0,AF89,0)),2)+IF(AND(BF89&gt;0,+BF89-$H89+AF89&lt;0),-(BF89-$H89+AF89),0)</f>
        <v>0</v>
      </c>
      <c r="BI89" s="69">
        <f>+BH89</f>
        <v>0</v>
      </c>
      <c r="BK89" s="42">
        <f>+AJ89-AL89</f>
        <v>0</v>
      </c>
      <c r="BL89" s="42"/>
      <c r="BM89" s="42">
        <f>+AL89-AN89</f>
        <v>0</v>
      </c>
      <c r="BN89" s="42"/>
      <c r="BO89" s="42">
        <f>+AN89-AP89</f>
        <v>0</v>
      </c>
      <c r="BP89" s="42"/>
      <c r="BQ89" s="42">
        <f>+AP89-AR89</f>
        <v>0</v>
      </c>
      <c r="BR89" s="42"/>
      <c r="BS89" s="42">
        <f>+AR89-AT89</f>
        <v>0</v>
      </c>
      <c r="BT89" s="42"/>
      <c r="BU89" s="42">
        <f>+AT89-AV89</f>
        <v>0</v>
      </c>
      <c r="BV89" s="42"/>
      <c r="BW89" s="42">
        <f>+AV89-AX89</f>
        <v>0</v>
      </c>
      <c r="BX89" s="42"/>
      <c r="BY89" s="42">
        <f>+AX89-AZ89</f>
        <v>0</v>
      </c>
      <c r="BZ89" s="42"/>
      <c r="CA89" s="42">
        <f>+AZ89-BB89</f>
        <v>0</v>
      </c>
      <c r="CB89" s="42"/>
      <c r="CC89" s="42">
        <f>+BB89-BD89</f>
        <v>0</v>
      </c>
      <c r="CD89" s="42"/>
      <c r="CE89" s="42">
        <f>+BD89-BF89</f>
        <v>0</v>
      </c>
      <c r="CF89" s="42"/>
      <c r="CG89" s="42">
        <f>+BF89-BH89</f>
        <v>0</v>
      </c>
      <c r="CI89" s="37">
        <v>1</v>
      </c>
      <c r="CJ89" s="37">
        <v>0</v>
      </c>
      <c r="CK89" s="37"/>
      <c r="CL89" s="37"/>
      <c r="CM89" s="37"/>
      <c r="CN89" s="37"/>
      <c r="CO89" s="37"/>
      <c r="CP89" s="37"/>
      <c r="CQ89" s="37"/>
      <c r="CR89" s="37"/>
      <c r="CS89" s="37"/>
      <c r="CT89" s="37"/>
      <c r="CU89" s="37"/>
      <c r="CV89" s="37"/>
      <c r="CW89" s="37"/>
      <c r="CX89" s="37"/>
      <c r="CY89" s="37"/>
      <c r="CZ89" s="37"/>
      <c r="DA89" s="37"/>
      <c r="DB89" s="37"/>
      <c r="DC89" s="37"/>
      <c r="DD89" s="37"/>
      <c r="DE89" s="37"/>
      <c r="DF89" s="37"/>
    </row>
    <row r="90" spans="1:110" hidden="1">
      <c r="F90" s="31" t="s">
        <v>43</v>
      </c>
      <c r="G90" s="35" t="s">
        <v>39</v>
      </c>
      <c r="H90" s="50">
        <f>+AF87</f>
        <v>55877</v>
      </c>
      <c r="I90" s="51">
        <v>40908</v>
      </c>
      <c r="J90" s="52">
        <f>+J87+365</f>
        <v>55908</v>
      </c>
      <c r="L90" s="52">
        <f>+L87+365</f>
        <v>55936</v>
      </c>
      <c r="N90" s="52">
        <f>+N87+365</f>
        <v>55967</v>
      </c>
      <c r="P90" s="52">
        <f>+P87+365</f>
        <v>55997</v>
      </c>
      <c r="R90" s="52">
        <f>+R87+365</f>
        <v>56028</v>
      </c>
      <c r="T90" s="52">
        <f>+T87+365</f>
        <v>56058</v>
      </c>
      <c r="V90" s="52">
        <f>+V87+365</f>
        <v>56089</v>
      </c>
      <c r="X90" s="52">
        <f>+X87+365</f>
        <v>56120</v>
      </c>
      <c r="Z90" s="52">
        <f>+Z87+365</f>
        <v>56150</v>
      </c>
      <c r="AB90" s="52">
        <f>+AB87+365</f>
        <v>56181</v>
      </c>
      <c r="AD90" s="52">
        <f>+AD87+365</f>
        <v>56211</v>
      </c>
      <c r="AF90" s="52">
        <f>+AF87+365</f>
        <v>56242</v>
      </c>
      <c r="AG90" s="61" t="s">
        <v>24</v>
      </c>
      <c r="AH90" s="66" t="s">
        <v>12</v>
      </c>
      <c r="AI90" s="42"/>
      <c r="AJ90" s="53">
        <f>+H87</f>
        <v>55512</v>
      </c>
      <c r="AK90" s="53"/>
      <c r="AL90" s="52">
        <f>+AL87+365</f>
        <v>55908</v>
      </c>
      <c r="AN90" s="52">
        <f>+AN87+365</f>
        <v>55936</v>
      </c>
      <c r="AP90" s="52">
        <f>+AP87+365</f>
        <v>55967</v>
      </c>
      <c r="AR90" s="52">
        <f>+AR87+365</f>
        <v>55997</v>
      </c>
      <c r="AT90" s="52">
        <f>+AT87+365</f>
        <v>56028</v>
      </c>
      <c r="AV90" s="52">
        <f>+AV87+365</f>
        <v>56058</v>
      </c>
      <c r="AX90" s="52">
        <f>+AX87+365</f>
        <v>56089</v>
      </c>
      <c r="AZ90" s="52">
        <f>+AZ87+365</f>
        <v>56120</v>
      </c>
      <c r="BB90" s="52">
        <f>+BB87+365</f>
        <v>56150</v>
      </c>
      <c r="BD90" s="52">
        <f>+BD87+365</f>
        <v>56181</v>
      </c>
      <c r="BF90" s="52">
        <f>+BF87+365</f>
        <v>56211</v>
      </c>
      <c r="BH90" s="52">
        <f>+BH87+365</f>
        <v>56242</v>
      </c>
      <c r="BI90" s="69" t="s">
        <v>40</v>
      </c>
      <c r="BJ90" s="53"/>
      <c r="BK90" s="52">
        <f>+BK87+365</f>
        <v>55908</v>
      </c>
      <c r="BM90" s="52">
        <f>+BM87+365</f>
        <v>55936</v>
      </c>
      <c r="BO90" s="52">
        <f>+BO87+365</f>
        <v>55967</v>
      </c>
      <c r="BQ90" s="52">
        <f>+BQ87+365</f>
        <v>55997</v>
      </c>
      <c r="BS90" s="52">
        <f>+BS87+365</f>
        <v>56028</v>
      </c>
      <c r="BU90" s="52">
        <f>+BU87+365</f>
        <v>56058</v>
      </c>
      <c r="BW90" s="52">
        <f>+BW87+365</f>
        <v>56089</v>
      </c>
      <c r="BY90" s="52">
        <f>+BY87+365</f>
        <v>56120</v>
      </c>
      <c r="CA90" s="52">
        <f>+CA87+365</f>
        <v>56150</v>
      </c>
      <c r="CC90" s="52">
        <f>+CC87+365</f>
        <v>56181</v>
      </c>
      <c r="CE90" s="52">
        <f>+CE87+365</f>
        <v>56211</v>
      </c>
      <c r="CG90" s="52">
        <f>+CG87+365</f>
        <v>56242</v>
      </c>
      <c r="CH90" s="52"/>
      <c r="CI90" s="52"/>
      <c r="CJ90" s="52">
        <f>+CJ87+365</f>
        <v>55908</v>
      </c>
      <c r="CL90" s="52"/>
      <c r="CM90" s="31"/>
      <c r="CN90" s="52"/>
      <c r="CP90" s="52"/>
      <c r="CR90" s="52"/>
      <c r="CT90" s="52"/>
      <c r="CV90" s="52"/>
      <c r="CX90" s="52"/>
      <c r="CZ90" s="52"/>
      <c r="DB90" s="52"/>
      <c r="DD90" s="52"/>
      <c r="DF90" s="52"/>
    </row>
    <row r="91" spans="1:110" ht="22.5" hidden="1">
      <c r="G91" s="35" t="s">
        <v>39</v>
      </c>
      <c r="H91" s="55" t="s">
        <v>41</v>
      </c>
      <c r="I91" s="36"/>
      <c r="J91" s="56">
        <f>$D$1</f>
        <v>6.6000000000000003E-2</v>
      </c>
      <c r="K91" s="57"/>
      <c r="L91" s="56">
        <f>$D$1</f>
        <v>6.6000000000000003E-2</v>
      </c>
      <c r="M91" s="57"/>
      <c r="N91" s="56">
        <f>$D$1</f>
        <v>6.6000000000000003E-2</v>
      </c>
      <c r="O91" s="57"/>
      <c r="P91" s="56">
        <f>$D$1</f>
        <v>6.6000000000000003E-2</v>
      </c>
      <c r="Q91" s="57"/>
      <c r="R91" s="56">
        <f>$D$1</f>
        <v>6.6000000000000003E-2</v>
      </c>
      <c r="S91" s="57"/>
      <c r="T91" s="56">
        <f>$D$1</f>
        <v>6.6000000000000003E-2</v>
      </c>
      <c r="U91" s="57"/>
      <c r="V91" s="56">
        <f>$D$1</f>
        <v>6.6000000000000003E-2</v>
      </c>
      <c r="W91" s="57"/>
      <c r="X91" s="56">
        <f>$D$1</f>
        <v>6.6000000000000003E-2</v>
      </c>
      <c r="Y91" s="57"/>
      <c r="Z91" s="56">
        <f>$D$1</f>
        <v>6.6000000000000003E-2</v>
      </c>
      <c r="AA91" s="57"/>
      <c r="AB91" s="56">
        <f>$D$1</f>
        <v>6.6000000000000003E-2</v>
      </c>
      <c r="AC91" s="57"/>
      <c r="AD91" s="56">
        <f>$D$1</f>
        <v>6.6000000000000003E-2</v>
      </c>
      <c r="AE91" s="57"/>
      <c r="AF91" s="56">
        <f>$D$1</f>
        <v>6.6000000000000003E-2</v>
      </c>
      <c r="AG91" s="62" t="s">
        <v>14</v>
      </c>
      <c r="AH91" s="67" t="s">
        <v>42</v>
      </c>
      <c r="AI91" s="58"/>
      <c r="AJ91" s="46" t="s">
        <v>33</v>
      </c>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69"/>
      <c r="CJ91" s="52"/>
      <c r="CL91" s="52"/>
      <c r="CN91" s="52"/>
      <c r="CO91" s="52"/>
      <c r="CP91" s="52"/>
      <c r="CQ91" s="52"/>
      <c r="CR91" s="52"/>
      <c r="CS91" s="52"/>
      <c r="CT91" s="52"/>
      <c r="CU91" s="52"/>
      <c r="CV91" s="52"/>
      <c r="CX91" s="52"/>
      <c r="CZ91" s="52"/>
      <c r="DB91" s="52"/>
      <c r="DD91" s="52"/>
      <c r="DF91" s="52"/>
    </row>
    <row r="92" spans="1:110">
      <c r="A92" s="31">
        <v>29</v>
      </c>
      <c r="B92" s="42">
        <f>+AG92</f>
        <v>0</v>
      </c>
      <c r="C92" s="42">
        <f>+BH92</f>
        <v>0</v>
      </c>
      <c r="F92" s="31" t="s">
        <v>43</v>
      </c>
      <c r="G92" s="31">
        <v>1</v>
      </c>
      <c r="H92" s="37">
        <f>+$D$4</f>
        <v>0</v>
      </c>
      <c r="I92" s="36"/>
      <c r="J92" s="42">
        <f>ROUND(IF(CJ92&lt;0,IF(OR(-CJ92&lt;$H92,CI92&lt;$G92),(AJ92*J$7/366)*CI92,(+AJ92*J$7/366)*($G92+I92)+((AJ92-$H92)*J$7/366)*(CI92-$G92-I92)),IF(AJ92&gt;0,+(AJ92*J$7/366)*($G92+I92)+((AJ92-$H92)*J$7/366)*(J$6-H$6-$G92-I92),0)+IF($F92="N",CJ92*J$7/366*(J$6-H$6-CI92),0)),2)</f>
        <v>0</v>
      </c>
      <c r="K92" s="36"/>
      <c r="L92" s="42">
        <f>ROUND(IF(CL92&lt;0,IF(OR(-CL92&lt;$H92,CK92&lt;$G92),(AL92*L$7/366)*CK92,(+AL92*L$7/366)*($G92+K92)+((AL92-$H92)*L$7/366)*(CK92-$G92-K92)),IF(AL92&gt;0,+(AL92*L$7/366)*($G92+K92)+((AL92-$H92)*L$7/366)*(L$6-J$6-$G92-K92),0)+IF($F92="N",CL92*L$7/366*(L$6-J$6-CK92),0)),2)</f>
        <v>0</v>
      </c>
      <c r="M92" s="36"/>
      <c r="N92" s="42">
        <f>ROUND(IF(CN92&lt;0,IF(OR(-CN92&lt;$H92,CM92&lt;$G92),(AN92*N$7/366)*CM92,(+AN92*N$7/366)*($G92+M92)+((AN92-$H92)*N$7/366)*(CM92-$G92-M92)),IF(AN92&gt;0,+(AN92*N$7/366)*($G92+M92)+((AN92-$H92)*N$7/366)*(N$6-L$6-$G92-M92),0)+IF($F92="N",CN92*N$7/366*(N$6-L$6-CM92),0)),2)</f>
        <v>0</v>
      </c>
      <c r="O92" s="36"/>
      <c r="P92" s="42">
        <f>ROUND(IF(CP92&lt;0,IF(OR(-CP92&lt;$H92,CO92&lt;$G92),(AP92*P$7/366)*CO92,(+AP92*P$7/366)*($G92+O92)+((AP92-$H92)*P$7/366)*(CO92-$G92-O92)),IF(AP92&gt;0,+(AP92*P$7/366)*($G92+O92)+((AP92-$H92)*P$7/366)*(P$6-N$6-$G92-O92),0)+IF($F92="N",CP92*P$7/366*(P$6-N$6-CO92),0)),2)</f>
        <v>0</v>
      </c>
      <c r="Q92" s="36"/>
      <c r="R92" s="42">
        <f>ROUND(IF(CR92&lt;0,IF(OR(-CR92&lt;$H92,CQ92&lt;$G92),(AR92*R$7/366)*CQ92,(+AR92*R$7/366)*($G92+Q92)+((AR92-$H92)*R$7/366)*(CQ92-$G92-Q92)),IF(AR92&gt;0,+(AR92*R$7/366)*($G92+Q92)+((AR92-$H92)*R$7/366)*(R$6-P$6-$G92-Q92),0)+IF($F92="N",CR92*R$7/366*(R$6-P$6-CQ92),0)),2)</f>
        <v>0</v>
      </c>
      <c r="S92" s="36"/>
      <c r="T92" s="42">
        <f>ROUND(IF(CT92&lt;0,IF(OR(-CT92&lt;$H92,CS92&lt;$G92),(AT92*T$7/366)*CS92,(+AT92*T$7/366)*($G92+S92)+((AT92-$H92)*T$7/366)*(CS92-$G92-S92)),IF(AT92&gt;0,+(AT92*T$7/366)*($G92+S92)+((AT92-$H92)*T$7/366)*(T$6-R$6-$G92-S92),0)+IF($F92="N",CT92*T$7/366*(T$6-R$6-CS92),0)),2)</f>
        <v>0</v>
      </c>
      <c r="U92" s="36"/>
      <c r="V92" s="42">
        <f>ROUND(IF(CV92&lt;0,IF(OR(-CV92&lt;$H92,CU92&lt;$G92),(AV92*V$7/366)*CU92,(+AV92*V$7/366)*($G92+U92)+((AV92-$H92)*V$7/366)*(CU92-$G92-U92)),IF(AV92&gt;0,+(AV92*V$7/366)*($G92+U92)+((AV92-$H92)*V$7/366)*(V$6-T$6-$G92-U92),0)+IF($F92="N",CV92*V$7/366*(V$6-T$6-CU92),0)),2)</f>
        <v>0</v>
      </c>
      <c r="W92" s="36"/>
      <c r="X92" s="42">
        <f>ROUND(IF(CX92&lt;0,IF(OR(-CX92&lt;$H92,CW92&lt;$G92),(AX92*X$7/366)*CW92,(+AX92*X$7/366)*($G92+W92)+((AX92-$H92)*X$7/366)*(CW92-$G92-W92)),IF(AX92&gt;0,+(AX92*X$7/366)*($G92+W92)+((AX92-$H92)*X$7/366)*(X$6-V$6-$G92-W92),0)+IF($F92="N",CX92*X$7/366*(X$6-V$6-CW92),0)),2)</f>
        <v>0</v>
      </c>
      <c r="Y92" s="36"/>
      <c r="Z92" s="42">
        <f>ROUND(IF(CZ92&lt;0,IF(OR(-CZ92&lt;$H92,CY92&lt;$G92),(AZ92*Z$7/366)*CY92,(+AZ92*Z$7/366)*($G92+Y92)+((AZ92-$H92)*Z$7/366)*(CY92-$G92-Y92)),IF(AZ92&gt;0,+(AZ92*Z$7/366)*($G92+Y92)+((AZ92-$H92)*Z$7/366)*(Z$6-X$6-$G92-Y92),0)+IF($F92="N",CZ92*Z$7/366*(Z$6-X$6-CY92),0)),2)</f>
        <v>0</v>
      </c>
      <c r="AA92" s="36"/>
      <c r="AB92" s="42">
        <f>ROUND(IF(DB92&lt;0,IF(OR(-DB92&lt;$H92,DA92&lt;$G92),(BB92*AB$7/366)*DA92,(+BB92*AB$7/366)*($G92+AA92)+((BB92-$H92)*AB$7/366)*(DA92-$G92-AA92)),IF(BB92&gt;0,+(BB92*AB$7/366)*($G92+AA92)+((BB92-$H92)*AB$7/366)*(AB$6-Z$6-$G92-AA92),0)+IF($F92="N",DB92*AB$7/366*(AB$6-Z$6-DA92),0)),2)</f>
        <v>0</v>
      </c>
      <c r="AC92" s="36"/>
      <c r="AD92" s="42">
        <f>ROUND(IF(DD92&lt;0,IF(OR(-DD92&lt;$H92,DC92&lt;$G92),(BD92*AD$7/366)*DC92,(+BD92*AD$7/366)*($G92+AC92)+((BD92-$H92)*AD$7/366)*(DC92-$G92-AC92)),IF(BD92&gt;0,+(BD92*AD$7/366)*($G92+AC92)+((BD92-$H92)*AD$7/366)*(AD$6-AB$6-$G92-AC92),0)+IF($F92="N",DD92*AD$7/366*(AD$6-AB$6-DC92),0)),2)</f>
        <v>0</v>
      </c>
      <c r="AE92" s="36"/>
      <c r="AF92" s="42">
        <f>ROUND(IF(DF92&lt;0,IF(OR(-DF92&lt;$H92,DE92&lt;$G92),(BF92*AF$7/366)*DE92,(+BF92*AF$7/366)*($G92+AE92)+((BF92-$H92)*AF$7/366)*(DE92-$G92-AE92)),IF(BF92&gt;0,+(BF92*AF$7/366)*($G92+AE92)+((BF92-$H92)*AF$7/366)*(AF$6-AD$6-$G92-AE92),0)+IF($F92="N",DF92*AF$7/366*(AF$6-AD$6-DE92),0)),2)</f>
        <v>0</v>
      </c>
      <c r="AG92" s="63">
        <f>SUM(J92:AF92)</f>
        <v>0</v>
      </c>
      <c r="AH92" s="68">
        <f>+BH92</f>
        <v>0</v>
      </c>
      <c r="AJ92" s="37">
        <f>+AH89</f>
        <v>0</v>
      </c>
      <c r="AK92" s="37"/>
      <c r="AL92" s="37">
        <f>ROUND(IF(AJ92&gt;0,ROUND(+AJ92-$H92+J92,2),0)+IF($F92="N",+CJ92)+IF(CJ92&lt;0,IF(AJ92&lt;$H92,+CJ92+$H92,+CJ92))+IF($F92="N",IF(AJ92=0,J92,0)),2)</f>
        <v>0</v>
      </c>
      <c r="AM92" s="42"/>
      <c r="AN92" s="37">
        <f>ROUND(IF(AL92&gt;0,ROUND(+AL92-$H92+L92,2),0)+IF($F92="N",+CL92)+IF(CL92&lt;0,IF(AL92&lt;$H92,+CL92+$H92,+CL92))+IF($F92="N",IF(AL92=0,L92,0)),2)+IF(AND(AL92&gt;0,+AL92-$H92+L92&lt;0),-(AL92-$H92+L92),0)</f>
        <v>0</v>
      </c>
      <c r="AO92" s="42"/>
      <c r="AP92" s="37">
        <f>ROUND(IF(AN92&gt;0,ROUND(+AN92-$H92+N92,2),0)+IF($F92="N",+CN92)+IF(CN92&lt;0,IF(AN92&lt;$H92,+CN92+$H92,+CN92))+IF($F92="N",IF(AN92=0,N92,0)),2)+IF(AND(AN92&gt;0,+AN92-$H92+N92&lt;0),-(AN92-$H92+N92),0)</f>
        <v>0</v>
      </c>
      <c r="AQ92" s="42"/>
      <c r="AR92" s="37">
        <f>ROUND(IF(AP92&gt;0,ROUND(+AP92-$H92+P92,2),0)+IF($F92="N",+CP92)+IF(CP92&lt;0,IF(AP92&lt;$H92,+CP92+$H92,+CP92))+IF($F92="N",IF(AP92=0,P92,0)),2)+IF(AND(AP92&gt;0,+AP92-$H92+P92&lt;0),-(AP92-$H92+P92),0)</f>
        <v>0</v>
      </c>
      <c r="AS92" s="42"/>
      <c r="AT92" s="37">
        <f>ROUND(IF(AR92&gt;0,ROUND(+AR92-$H92+R92,2),0)+IF($F92="N",+CR92)+IF(CR92&lt;0,IF(AR92&lt;$H92,+CR92+$H92,+CR92))+IF($F92="N",IF(AR92=0,R92,0)),2)+IF(AND(AR92&gt;0,+AR92-$H92+R92&lt;0),-(AR92-$H92+R92),0)</f>
        <v>0</v>
      </c>
      <c r="AU92" s="42"/>
      <c r="AV92" s="37">
        <f>ROUND(IF(AT92&gt;0,ROUND(+AT92-$H92+T92,2),0)+IF($F92="N",+CT92)+IF(CT92&lt;0,IF(AT92&lt;$H92,+CT92+$H92,+CT92))+IF($F92="N",IF(AT92=0,T92,0)),2)+IF(AND(AT92&gt;0,+AT92-$H92+T92&lt;0),-(AT92-$H92+T92),0)</f>
        <v>0</v>
      </c>
      <c r="AW92" s="42"/>
      <c r="AX92" s="37">
        <f>ROUND(IF(AV92&gt;0,ROUND(+AV92-$H92+V92,2),0)+IF($F92="N",+CV92)+IF(CV92&lt;0,IF(AV92&lt;$H92,+CV92+$H92,+CV92))+IF($F92="N",IF(AV92=0,V92,0)),2)+IF(AND(AV92&gt;0,+AV92-$H92+V92&lt;0),-(AV92-$H92+V92),0)</f>
        <v>0</v>
      </c>
      <c r="AY92" s="42"/>
      <c r="AZ92" s="37">
        <f>ROUND(IF(AX92&gt;0,ROUND(+AX92-$H92+X92,2),0)+IF($F92="N",+CX92)+IF(CX92&lt;0,IF(AX92&lt;$H92,+CX92+$H92,+CX92))+IF($F92="N",IF(AX92=0,X92,0)),2)+IF(AND(AX92&gt;0,+AX92-$H92+X92&lt;0),-(AX92-$H92+X92),0)</f>
        <v>0</v>
      </c>
      <c r="BA92" s="42"/>
      <c r="BB92" s="37">
        <f>ROUND(IF(AZ92&gt;0,ROUND(+AZ92-$H92+Z92,2),0)+IF($F92="N",+CZ92)+IF(CZ92&lt;0,IF(AZ92&lt;$H92,+CZ92+$H92,+CZ92))+IF($F92="N",IF(AZ92=0,Z92,0)),2)+IF(AND(AZ92&gt;0,+AZ92-$H92+Z92&lt;0),-(AZ92-$H92+Z92),0)</f>
        <v>0</v>
      </c>
      <c r="BC92" s="42"/>
      <c r="BD92" s="37">
        <f>ROUND(IF(BB92&gt;0,ROUND(+BB92-$H92+AB92,2),0)+IF($F92="N",+DB92)+IF(DB92&lt;0,IF(BB92&lt;$H92,+DB92+$H92,+DB92))+IF($F92="N",IF(BB92=0,AB92,0)),2)+IF(AND(BB92&gt;0,+BB92-$H92+AB92&lt;0),-(BB92-$H92+AB92),0)</f>
        <v>0</v>
      </c>
      <c r="BE92" s="42"/>
      <c r="BF92" s="37">
        <f>ROUND(IF(BD92&gt;0,ROUND(+BD92-$H92+AD92,2),0)+IF($F92="N",+DD92)+IF(DD92&lt;0,IF(BD92&lt;$H92,+DD92+$H92,+DD92))+IF($F92="N",IF(BD92=0,AD92,0)),2)+IF(AND(BD92&gt;0,+BD92-$H92+AD92&lt;0),-(BD92-$H92+AD92),0)</f>
        <v>0</v>
      </c>
      <c r="BG92" s="42"/>
      <c r="BH92" s="37">
        <f>ROUND(IF(BF92&gt;0,ROUND(+BF92-$H92+AF92,2),0)+IF($F92="N",+DF92)+IF(DF92&lt;0,IF(BF92&lt;$H92,+DF92+$H92,+DF92))+IF($F92="N",IF(BF92=0,AF92,0)),2)+IF(AND(BF92&gt;0,+BF92-$H92+AF92&lt;0),-(BF92-$H92+AF92),0)</f>
        <v>0</v>
      </c>
      <c r="BI92" s="69">
        <f>+BH92</f>
        <v>0</v>
      </c>
      <c r="BK92" s="42">
        <f>+AJ92-AL92</f>
        <v>0</v>
      </c>
      <c r="BL92" s="42"/>
      <c r="BM92" s="42">
        <f>+AL92-AN92</f>
        <v>0</v>
      </c>
      <c r="BN92" s="42"/>
      <c r="BO92" s="42">
        <f>+AN92-AP92</f>
        <v>0</v>
      </c>
      <c r="BP92" s="42"/>
      <c r="BQ92" s="42">
        <f>+AP92-AR92</f>
        <v>0</v>
      </c>
      <c r="BR92" s="42"/>
      <c r="BS92" s="42">
        <f>+AR92-AT92</f>
        <v>0</v>
      </c>
      <c r="BT92" s="42"/>
      <c r="BU92" s="42">
        <f>+AT92-AV92</f>
        <v>0</v>
      </c>
      <c r="BV92" s="42"/>
      <c r="BW92" s="42">
        <f>+AV92-AX92</f>
        <v>0</v>
      </c>
      <c r="BX92" s="42"/>
      <c r="BY92" s="42">
        <f>+AX92-AZ92</f>
        <v>0</v>
      </c>
      <c r="BZ92" s="42"/>
      <c r="CA92" s="42">
        <f>+AZ92-BB92</f>
        <v>0</v>
      </c>
      <c r="CB92" s="42"/>
      <c r="CC92" s="42">
        <f>+BB92-BD92</f>
        <v>0</v>
      </c>
      <c r="CD92" s="42"/>
      <c r="CE92" s="42">
        <f>+BD92-BF92</f>
        <v>0</v>
      </c>
      <c r="CF92" s="42"/>
      <c r="CG92" s="42">
        <f>+BF92-BH92</f>
        <v>0</v>
      </c>
      <c r="CI92" s="37">
        <v>1</v>
      </c>
      <c r="CJ92" s="37">
        <v>0</v>
      </c>
      <c r="CK92" s="37"/>
      <c r="CL92" s="37"/>
      <c r="CM92" s="37"/>
      <c r="CN92" s="37"/>
      <c r="CO92" s="37"/>
      <c r="CP92" s="37"/>
      <c r="CQ92" s="37"/>
      <c r="CR92" s="37"/>
      <c r="CS92" s="37"/>
      <c r="CT92" s="37"/>
      <c r="CU92" s="37"/>
      <c r="CV92" s="37"/>
      <c r="CW92" s="37"/>
      <c r="CX92" s="37"/>
      <c r="CY92" s="37"/>
      <c r="CZ92" s="37"/>
      <c r="DA92" s="37"/>
      <c r="DB92" s="37"/>
      <c r="DC92" s="37"/>
      <c r="DD92" s="37"/>
      <c r="DE92" s="37"/>
      <c r="DF92" s="37"/>
    </row>
    <row r="93" spans="1:110" hidden="1">
      <c r="F93" s="31" t="s">
        <v>43</v>
      </c>
      <c r="G93" s="35" t="s">
        <v>39</v>
      </c>
      <c r="H93" s="50">
        <f>+AF90</f>
        <v>56242</v>
      </c>
      <c r="I93" s="51">
        <v>40908</v>
      </c>
      <c r="J93" s="52">
        <f>+J90+365</f>
        <v>56273</v>
      </c>
      <c r="L93" s="52">
        <f>+L90+365</f>
        <v>56301</v>
      </c>
      <c r="N93" s="52">
        <f>+N90+365</f>
        <v>56332</v>
      </c>
      <c r="P93" s="52">
        <f>+P90+365</f>
        <v>56362</v>
      </c>
      <c r="R93" s="52">
        <f>+R90+365</f>
        <v>56393</v>
      </c>
      <c r="T93" s="52">
        <f>+T90+365</f>
        <v>56423</v>
      </c>
      <c r="V93" s="52">
        <f>+V90+365</f>
        <v>56454</v>
      </c>
      <c r="X93" s="52">
        <f>+X90+365</f>
        <v>56485</v>
      </c>
      <c r="Z93" s="52">
        <f>+Z90+365</f>
        <v>56515</v>
      </c>
      <c r="AB93" s="52">
        <f>+AB90+365</f>
        <v>56546</v>
      </c>
      <c r="AD93" s="52">
        <f>+AD90+365</f>
        <v>56576</v>
      </c>
      <c r="AF93" s="52">
        <f>+AF90+365</f>
        <v>56607</v>
      </c>
      <c r="AG93" s="61" t="s">
        <v>24</v>
      </c>
      <c r="AH93" s="66" t="s">
        <v>12</v>
      </c>
      <c r="AI93" s="42"/>
      <c r="AJ93" s="53">
        <f>+H90</f>
        <v>55877</v>
      </c>
      <c r="AK93" s="53"/>
      <c r="AL93" s="52">
        <f>+AL90+365</f>
        <v>56273</v>
      </c>
      <c r="AN93" s="52">
        <f>+AN90+365</f>
        <v>56301</v>
      </c>
      <c r="AP93" s="52">
        <f>+AP90+365</f>
        <v>56332</v>
      </c>
      <c r="AR93" s="52">
        <f>+AR90+365</f>
        <v>56362</v>
      </c>
      <c r="AT93" s="52">
        <f>+AT90+365</f>
        <v>56393</v>
      </c>
      <c r="AV93" s="52">
        <f>+AV90+365</f>
        <v>56423</v>
      </c>
      <c r="AX93" s="52">
        <f>+AX90+365</f>
        <v>56454</v>
      </c>
      <c r="AZ93" s="52">
        <f>+AZ90+365</f>
        <v>56485</v>
      </c>
      <c r="BB93" s="52">
        <f>+BB90+365</f>
        <v>56515</v>
      </c>
      <c r="BD93" s="52">
        <f>+BD90+365</f>
        <v>56546</v>
      </c>
      <c r="BF93" s="52">
        <f>+BF90+365</f>
        <v>56576</v>
      </c>
      <c r="BH93" s="52">
        <f>+BH90+365</f>
        <v>56607</v>
      </c>
      <c r="BI93" s="69" t="s">
        <v>40</v>
      </c>
      <c r="BJ93" s="53"/>
      <c r="BK93" s="52">
        <f>+BK90+365</f>
        <v>56273</v>
      </c>
      <c r="BM93" s="52">
        <f>+BM90+365</f>
        <v>56301</v>
      </c>
      <c r="BO93" s="52">
        <f>+BO90+365</f>
        <v>56332</v>
      </c>
      <c r="BQ93" s="52">
        <f>+BQ90+365</f>
        <v>56362</v>
      </c>
      <c r="BS93" s="52">
        <f>+BS90+365</f>
        <v>56393</v>
      </c>
      <c r="BU93" s="52">
        <f>+BU90+365</f>
        <v>56423</v>
      </c>
      <c r="BW93" s="52">
        <f>+BW90+365</f>
        <v>56454</v>
      </c>
      <c r="BY93" s="52">
        <f>+BY90+365</f>
        <v>56485</v>
      </c>
      <c r="CA93" s="52">
        <f>+CA90+365</f>
        <v>56515</v>
      </c>
      <c r="CC93" s="52">
        <f>+CC90+365</f>
        <v>56546</v>
      </c>
      <c r="CE93" s="52">
        <f>+CE90+365</f>
        <v>56576</v>
      </c>
      <c r="CG93" s="52">
        <f>+CG90+365</f>
        <v>56607</v>
      </c>
      <c r="CH93" s="52"/>
      <c r="CI93" s="52"/>
      <c r="CJ93" s="52">
        <f>+CJ90+365</f>
        <v>56273</v>
      </c>
      <c r="CL93" s="52"/>
      <c r="CM93" s="31"/>
      <c r="CN93" s="52"/>
      <c r="CP93" s="52"/>
      <c r="CR93" s="52"/>
      <c r="CT93" s="52"/>
      <c r="CV93" s="52"/>
      <c r="CX93" s="52"/>
      <c r="CZ93" s="52"/>
      <c r="DB93" s="52"/>
      <c r="DD93" s="52"/>
      <c r="DF93" s="52"/>
    </row>
    <row r="94" spans="1:110" ht="22.5" hidden="1">
      <c r="G94" s="35" t="s">
        <v>39</v>
      </c>
      <c r="H94" s="55" t="s">
        <v>41</v>
      </c>
      <c r="I94" s="36"/>
      <c r="J94" s="56">
        <f>$D$1</f>
        <v>6.6000000000000003E-2</v>
      </c>
      <c r="K94" s="57"/>
      <c r="L94" s="56">
        <f>$D$1</f>
        <v>6.6000000000000003E-2</v>
      </c>
      <c r="M94" s="57"/>
      <c r="N94" s="56">
        <f>$D$1</f>
        <v>6.6000000000000003E-2</v>
      </c>
      <c r="O94" s="57"/>
      <c r="P94" s="56">
        <f>$D$1</f>
        <v>6.6000000000000003E-2</v>
      </c>
      <c r="Q94" s="57"/>
      <c r="R94" s="56">
        <f>$D$1</f>
        <v>6.6000000000000003E-2</v>
      </c>
      <c r="S94" s="57"/>
      <c r="T94" s="56">
        <f>$D$1</f>
        <v>6.6000000000000003E-2</v>
      </c>
      <c r="U94" s="57"/>
      <c r="V94" s="56">
        <f>$D$1</f>
        <v>6.6000000000000003E-2</v>
      </c>
      <c r="W94" s="57"/>
      <c r="X94" s="56">
        <f>$D$1</f>
        <v>6.6000000000000003E-2</v>
      </c>
      <c r="Y94" s="57"/>
      <c r="Z94" s="56">
        <f>$D$1</f>
        <v>6.6000000000000003E-2</v>
      </c>
      <c r="AA94" s="57"/>
      <c r="AB94" s="56">
        <f>$D$1</f>
        <v>6.6000000000000003E-2</v>
      </c>
      <c r="AC94" s="57"/>
      <c r="AD94" s="56">
        <f>$D$1</f>
        <v>6.6000000000000003E-2</v>
      </c>
      <c r="AE94" s="57"/>
      <c r="AF94" s="56">
        <f>$D$1</f>
        <v>6.6000000000000003E-2</v>
      </c>
      <c r="AG94" s="62" t="s">
        <v>14</v>
      </c>
      <c r="AH94" s="67" t="s">
        <v>42</v>
      </c>
      <c r="AI94" s="58"/>
      <c r="AJ94" s="46" t="s">
        <v>33</v>
      </c>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69"/>
      <c r="CJ94" s="52"/>
      <c r="CL94" s="52"/>
      <c r="CN94" s="52"/>
      <c r="CO94" s="52"/>
      <c r="CP94" s="52"/>
      <c r="CQ94" s="52"/>
      <c r="CR94" s="52"/>
      <c r="CS94" s="52"/>
      <c r="CT94" s="52"/>
      <c r="CU94" s="52"/>
      <c r="CV94" s="52"/>
      <c r="CX94" s="52"/>
      <c r="CZ94" s="52"/>
      <c r="DB94" s="52"/>
      <c r="DD94" s="52"/>
      <c r="DF94" s="52"/>
    </row>
    <row r="95" spans="1:110">
      <c r="A95" s="31">
        <v>30</v>
      </c>
      <c r="B95" s="42">
        <f>+AG95</f>
        <v>0</v>
      </c>
      <c r="C95" s="42">
        <f>+BH95</f>
        <v>0</v>
      </c>
      <c r="F95" s="31" t="s">
        <v>43</v>
      </c>
      <c r="G95" s="31">
        <v>1</v>
      </c>
      <c r="H95" s="37">
        <f>+$D$4</f>
        <v>0</v>
      </c>
      <c r="I95" s="36"/>
      <c r="J95" s="42">
        <f>ROUND(IF(CJ95&lt;0,IF(OR(-CJ95&lt;$H95,CI95&lt;$G95),(AJ95*J$7/366)*CI95,(+AJ95*J$7/366)*($G95+I95)+((AJ95-$H95)*J$7/366)*(CI95-$G95-I95)),IF(AJ95&gt;0,+(AJ95*J$7/366)*($G95+I95)+((AJ95-$H95)*J$7/366)*(J$6-H$6-$G95-I95),0)+IF($F95="N",CJ95*J$7/366*(J$6-H$6-CI95),0)),2)</f>
        <v>0</v>
      </c>
      <c r="K95" s="36"/>
      <c r="L95" s="42">
        <f>ROUND(IF(CL95&lt;0,IF(OR(-CL95&lt;$H95,CK95&lt;$G95),(AL95*L$7/366)*CK95,(+AL95*L$7/366)*($G95+K95)+((AL95-$H95)*L$7/366)*(CK95-$G95-K95)),IF(AL95&gt;0,+(AL95*L$7/366)*($G95+K95)+((AL95-$H95)*L$7/366)*(L$6-J$6-$G95-K95),0)+IF($F95="N",CL95*L$7/366*(L$6-J$6-CK95),0)),2)</f>
        <v>0</v>
      </c>
      <c r="M95" s="36"/>
      <c r="N95" s="42">
        <f>ROUND(IF(CN95&lt;0,IF(OR(-CN95&lt;$H95,CM95&lt;$G95),(AN95*N$7/366)*CM95,(+AN95*N$7/366)*($G95+M95)+((AN95-$H95)*N$7/366)*(CM95-$G95-M95)),IF(AN95&gt;0,+(AN95*N$7/366)*($G95+M95)+((AN95-$H95)*N$7/366)*(N$6-L$6-$G95-M95),0)+IF($F95="N",CN95*N$7/366*(N$6-L$6-CM95),0)),2)</f>
        <v>0</v>
      </c>
      <c r="O95" s="36"/>
      <c r="P95" s="42">
        <f>ROUND(IF(CP95&lt;0,IF(OR(-CP95&lt;$H95,CO95&lt;$G95),(AP95*P$7/366)*CO95,(+AP95*P$7/366)*($G95+O95)+((AP95-$H95)*P$7/366)*(CO95-$G95-O95)),IF(AP95&gt;0,+(AP95*P$7/366)*($G95+O95)+((AP95-$H95)*P$7/366)*(P$6-N$6-$G95-O95),0)+IF($F95="N",CP95*P$7/366*(P$6-N$6-CO95),0)),2)</f>
        <v>0</v>
      </c>
      <c r="Q95" s="36"/>
      <c r="R95" s="42">
        <f>ROUND(IF(CR95&lt;0,IF(OR(-CR95&lt;$H95,CQ95&lt;$G95),(AR95*R$7/366)*CQ95,(+AR95*R$7/366)*($G95+Q95)+((AR95-$H95)*R$7/366)*(CQ95-$G95-Q95)),IF(AR95&gt;0,+(AR95*R$7/366)*($G95+Q95)+((AR95-$H95)*R$7/366)*(R$6-P$6-$G95-Q95),0)+IF($F95="N",CR95*R$7/366*(R$6-P$6-CQ95),0)),2)</f>
        <v>0</v>
      </c>
      <c r="S95" s="36"/>
      <c r="T95" s="42">
        <f>ROUND(IF(CT95&lt;0,IF(OR(-CT95&lt;$H95,CS95&lt;$G95),(AT95*T$7/366)*CS95,(+AT95*T$7/366)*($G95+S95)+((AT95-$H95)*T$7/366)*(CS95-$G95-S95)),IF(AT95&gt;0,+(AT95*T$7/366)*($G95+S95)+((AT95-$H95)*T$7/366)*(T$6-R$6-$G95-S95),0)+IF($F95="N",CT95*T$7/366*(T$6-R$6-CS95),0)),2)</f>
        <v>0</v>
      </c>
      <c r="U95" s="36"/>
      <c r="V95" s="42">
        <f>ROUND(IF(CV95&lt;0,IF(OR(-CV95&lt;$H95,CU95&lt;$G95),(AV95*V$7/366)*CU95,(+AV95*V$7/366)*($G95+U95)+((AV95-$H95)*V$7/366)*(CU95-$G95-U95)),IF(AV95&gt;0,+(AV95*V$7/366)*($G95+U95)+((AV95-$H95)*V$7/366)*(V$6-T$6-$G95-U95),0)+IF($F95="N",CV95*V$7/366*(V$6-T$6-CU95),0)),2)</f>
        <v>0</v>
      </c>
      <c r="W95" s="36"/>
      <c r="X95" s="42">
        <f>ROUND(IF(CX95&lt;0,IF(OR(-CX95&lt;$H95,CW95&lt;$G95),(AX95*X$7/366)*CW95,(+AX95*X$7/366)*($G95+W95)+((AX95-$H95)*X$7/366)*(CW95-$G95-W95)),IF(AX95&gt;0,+(AX95*X$7/366)*($G95+W95)+((AX95-$H95)*X$7/366)*(X$6-V$6-$G95-W95),0)+IF($F95="N",CX95*X$7/366*(X$6-V$6-CW95),0)),2)</f>
        <v>0</v>
      </c>
      <c r="Y95" s="36"/>
      <c r="Z95" s="42">
        <f>ROUND(IF(CZ95&lt;0,IF(OR(-CZ95&lt;$H95,CY95&lt;$G95),(AZ95*Z$7/366)*CY95,(+AZ95*Z$7/366)*($G95+Y95)+((AZ95-$H95)*Z$7/366)*(CY95-$G95-Y95)),IF(AZ95&gt;0,+(AZ95*Z$7/366)*($G95+Y95)+((AZ95-$H95)*Z$7/366)*(Z$6-X$6-$G95-Y95),0)+IF($F95="N",CZ95*Z$7/366*(Z$6-X$6-CY95),0)),2)</f>
        <v>0</v>
      </c>
      <c r="AA95" s="36"/>
      <c r="AB95" s="42">
        <f>ROUND(IF(DB95&lt;0,IF(OR(-DB95&lt;$H95,DA95&lt;$G95),(BB95*AB$7/366)*DA95,(+BB95*AB$7/366)*($G95+AA95)+((BB95-$H95)*AB$7/366)*(DA95-$G95-AA95)),IF(BB95&gt;0,+(BB95*AB$7/366)*($G95+AA95)+((BB95-$H95)*AB$7/366)*(AB$6-Z$6-$G95-AA95),0)+IF($F95="N",DB95*AB$7/366*(AB$6-Z$6-DA95),0)),2)</f>
        <v>0</v>
      </c>
      <c r="AC95" s="36"/>
      <c r="AD95" s="42">
        <f>ROUND(IF(DD95&lt;0,IF(OR(-DD95&lt;$H95,DC95&lt;$G95),(BD95*AD$7/366)*DC95,(+BD95*AD$7/366)*($G95+AC95)+((BD95-$H95)*AD$7/366)*(DC95-$G95-AC95)),IF(BD95&gt;0,+(BD95*AD$7/366)*($G95+AC95)+((BD95-$H95)*AD$7/366)*(AD$6-AB$6-$G95-AC95),0)+IF($F95="N",DD95*AD$7/366*(AD$6-AB$6-DC95),0)),2)</f>
        <v>0</v>
      </c>
      <c r="AE95" s="36"/>
      <c r="AF95" s="42">
        <f>ROUND(IF(DF95&lt;0,IF(OR(-DF95&lt;$H95,DE95&lt;$G95),(BF95*AF$7/366)*DE95,(+BF95*AF$7/366)*($G95+AE95)+((BF95-$H95)*AF$7/366)*(DE95-$G95-AE95)),IF(BF95&gt;0,+(BF95*AF$7/366)*($G95+AE95)+((BF95-$H95)*AF$7/366)*(AF$6-AD$6-$G95-AE95),0)+IF($F95="N",DF95*AF$7/366*(AF$6-AD$6-DE95),0)),2)</f>
        <v>0</v>
      </c>
      <c r="AG95" s="63">
        <f>SUM(J95:AF95)</f>
        <v>0</v>
      </c>
      <c r="AH95" s="68">
        <f>+BH95</f>
        <v>0</v>
      </c>
      <c r="AJ95" s="37">
        <f>+AH92</f>
        <v>0</v>
      </c>
      <c r="AK95" s="37"/>
      <c r="AL95" s="37">
        <f>ROUND(IF(AJ95&gt;0,ROUND(+AJ95-$H95+J95,2),0)+IF($F95="N",+CJ95)+IF(CJ95&lt;0,IF(AJ95&lt;$H95,+CJ95+$H95,+CJ95))+IF($F95="N",IF(AJ95=0,J95,0)),2)</f>
        <v>0</v>
      </c>
      <c r="AM95" s="42"/>
      <c r="AN95" s="37">
        <f>ROUND(IF(AL95&gt;0,ROUND(+AL95-$H95+L95,2),0)+IF($F95="N",+CL95)+IF(CL95&lt;0,IF(AL95&lt;$H95,+CL95+$H95,+CL95))+IF($F95="N",IF(AL95=0,L95,0)),2)+IF(AND(AL95&gt;0,+AL95-$H95+L95&lt;0),-(AL95-$H95+L95),0)</f>
        <v>0</v>
      </c>
      <c r="AO95" s="42"/>
      <c r="AP95" s="37">
        <f>ROUND(IF(AN95&gt;0,ROUND(+AN95-$H95+N95,2),0)+IF($F95="N",+CN95)+IF(CN95&lt;0,IF(AN95&lt;$H95,+CN95+$H95,+CN95))+IF($F95="N",IF(AN95=0,N95,0)),2)+IF(AND(AN95&gt;0,+AN95-$H95+N95&lt;0),-(AN95-$H95+N95),0)</f>
        <v>0</v>
      </c>
      <c r="AQ95" s="42"/>
      <c r="AR95" s="37">
        <f>ROUND(IF(AP95&gt;0,ROUND(+AP95-$H95+P95,2),0)+IF($F95="N",+CP95)+IF(CP95&lt;0,IF(AP95&lt;$H95,+CP95+$H95,+CP95))+IF($F95="N",IF(AP95=0,P95,0)),2)+IF(AND(AP95&gt;0,+AP95-$H95+P95&lt;0),-(AP95-$H95+P95),0)</f>
        <v>0</v>
      </c>
      <c r="AS95" s="42"/>
      <c r="AT95" s="37">
        <f>ROUND(IF(AR95&gt;0,ROUND(+AR95-$H95+R95,2),0)+IF($F95="N",+CR95)+IF(CR95&lt;0,IF(AR95&lt;$H95,+CR95+$H95,+CR95))+IF($F95="N",IF(AR95=0,R95,0)),2)+IF(AND(AR95&gt;0,+AR95-$H95+R95&lt;0),-(AR95-$H95+R95),0)</f>
        <v>0</v>
      </c>
      <c r="AU95" s="42"/>
      <c r="AV95" s="37">
        <f>ROUND(IF(AT95&gt;0,ROUND(+AT95-$H95+T95,2),0)+IF($F95="N",+CT95)+IF(CT95&lt;0,IF(AT95&lt;$H95,+CT95+$H95,+CT95))+IF($F95="N",IF(AT95=0,T95,0)),2)+IF(AND(AT95&gt;0,+AT95-$H95+T95&lt;0),-(AT95-$H95+T95),0)</f>
        <v>0</v>
      </c>
      <c r="AW95" s="42"/>
      <c r="AX95" s="37">
        <f>ROUND(IF(AV95&gt;0,ROUND(+AV95-$H95+V95,2),0)+IF($F95="N",+CV95)+IF(CV95&lt;0,IF(AV95&lt;$H95,+CV95+$H95,+CV95))+IF($F95="N",IF(AV95=0,V95,0)),2)+IF(AND(AV95&gt;0,+AV95-$H95+V95&lt;0),-(AV95-$H95+V95),0)</f>
        <v>0</v>
      </c>
      <c r="AY95" s="42"/>
      <c r="AZ95" s="37">
        <f>ROUND(IF(AX95&gt;0,ROUND(+AX95-$H95+X95,2),0)+IF($F95="N",+CX95)+IF(CX95&lt;0,IF(AX95&lt;$H95,+CX95+$H95,+CX95))+IF($F95="N",IF(AX95=0,X95,0)),2)+IF(AND(AX95&gt;0,+AX95-$H95+X95&lt;0),-(AX95-$H95+X95),0)</f>
        <v>0</v>
      </c>
      <c r="BA95" s="42"/>
      <c r="BB95" s="37">
        <f>ROUND(IF(AZ95&gt;0,ROUND(+AZ95-$H95+Z95,2),0)+IF($F95="N",+CZ95)+IF(CZ95&lt;0,IF(AZ95&lt;$H95,+CZ95+$H95,+CZ95))+IF($F95="N",IF(AZ95=0,Z95,0)),2)+IF(AND(AZ95&gt;0,+AZ95-$H95+Z95&lt;0),-(AZ95-$H95+Z95),0)</f>
        <v>0</v>
      </c>
      <c r="BC95" s="42"/>
      <c r="BD95" s="37">
        <f>ROUND(IF(BB95&gt;0,ROUND(+BB95-$H95+AB95,2),0)+IF($F95="N",+DB95)+IF(DB95&lt;0,IF(BB95&lt;$H95,+DB95+$H95,+DB95))+IF($F95="N",IF(BB95=0,AB95,0)),2)+IF(AND(BB95&gt;0,+BB95-$H95+AB95&lt;0),-(BB95-$H95+AB95),0)</f>
        <v>0</v>
      </c>
      <c r="BE95" s="42"/>
      <c r="BF95" s="37">
        <f>ROUND(IF(BD95&gt;0,ROUND(+BD95-$H95+AD95,2),0)+IF($F95="N",+DD95)+IF(DD95&lt;0,IF(BD95&lt;$H95,+DD95+$H95,+DD95))+IF($F95="N",IF(BD95=0,AD95,0)),2)+IF(AND(BD95&gt;0,+BD95-$H95+AD95&lt;0),-(BD95-$H95+AD95),0)</f>
        <v>0</v>
      </c>
      <c r="BG95" s="42"/>
      <c r="BH95" s="37">
        <f>ROUND(IF(BF95&gt;0,ROUND(+BF95-$H95+AF95,2),0)+IF($F95="N",+DF95)+IF(DF95&lt;0,IF(BF95&lt;$H95,+DF95+$H95,+DF95))+IF($F95="N",IF(BF95=0,AF95,0)),2)+IF(AND(BF95&gt;0,+BF95-$H95+AF95&lt;0),-(BF95-$H95+AF95),0)</f>
        <v>0</v>
      </c>
      <c r="BI95" s="69">
        <f>+BH95</f>
        <v>0</v>
      </c>
      <c r="BK95" s="42">
        <f>+AJ95-AL95</f>
        <v>0</v>
      </c>
      <c r="BL95" s="42"/>
      <c r="BM95" s="42">
        <f>+AL95-AN95</f>
        <v>0</v>
      </c>
      <c r="BN95" s="42"/>
      <c r="BO95" s="42">
        <f>+AN95-AP95</f>
        <v>0</v>
      </c>
      <c r="BP95" s="42"/>
      <c r="BQ95" s="42">
        <f>+AP95-AR95</f>
        <v>0</v>
      </c>
      <c r="BR95" s="42"/>
      <c r="BS95" s="42">
        <f>+AR95-AT95</f>
        <v>0</v>
      </c>
      <c r="BT95" s="42"/>
      <c r="BU95" s="42">
        <f>+AT95-AV95</f>
        <v>0</v>
      </c>
      <c r="BV95" s="42"/>
      <c r="BW95" s="42">
        <f>+AV95-AX95</f>
        <v>0</v>
      </c>
      <c r="BX95" s="42"/>
      <c r="BY95" s="42">
        <f>+AX95-AZ95</f>
        <v>0</v>
      </c>
      <c r="BZ95" s="42"/>
      <c r="CA95" s="42">
        <f>+AZ95-BB95</f>
        <v>0</v>
      </c>
      <c r="CB95" s="42"/>
      <c r="CC95" s="42">
        <f>+BB95-BD95</f>
        <v>0</v>
      </c>
      <c r="CD95" s="42"/>
      <c r="CE95" s="42">
        <f>+BD95-BF95</f>
        <v>0</v>
      </c>
      <c r="CF95" s="42"/>
      <c r="CG95" s="42">
        <f>+BF95-BH95</f>
        <v>0</v>
      </c>
      <c r="CI95" s="37">
        <v>1</v>
      </c>
      <c r="CJ95" s="37">
        <v>0</v>
      </c>
      <c r="CK95" s="37"/>
      <c r="CL95" s="37"/>
      <c r="CM95" s="37"/>
      <c r="CN95" s="37"/>
      <c r="CO95" s="37"/>
      <c r="CP95" s="37"/>
      <c r="CQ95" s="37"/>
      <c r="CR95" s="37"/>
      <c r="CS95" s="37"/>
      <c r="CT95" s="37"/>
      <c r="CU95" s="37"/>
      <c r="CV95" s="37"/>
      <c r="CW95" s="37"/>
      <c r="CX95" s="37"/>
      <c r="CY95" s="37"/>
      <c r="CZ95" s="37"/>
      <c r="DA95" s="37"/>
      <c r="DB95" s="37"/>
      <c r="DC95" s="37"/>
      <c r="DD95" s="37"/>
      <c r="DE95" s="37"/>
      <c r="DF95" s="37"/>
    </row>
    <row r="96" spans="1:110" hidden="1">
      <c r="F96" s="31" t="s">
        <v>43</v>
      </c>
      <c r="G96" s="35" t="s">
        <v>39</v>
      </c>
      <c r="H96" s="50">
        <f>+AF93</f>
        <v>56607</v>
      </c>
      <c r="I96" s="51">
        <v>40908</v>
      </c>
      <c r="J96" s="52">
        <f>+J93+365</f>
        <v>56638</v>
      </c>
      <c r="L96" s="52">
        <f>+L93+365</f>
        <v>56666</v>
      </c>
      <c r="N96" s="52">
        <f>+N93+365</f>
        <v>56697</v>
      </c>
      <c r="P96" s="52">
        <f>+P93+365</f>
        <v>56727</v>
      </c>
      <c r="R96" s="52">
        <f>+R93+365</f>
        <v>56758</v>
      </c>
      <c r="T96" s="52">
        <f>+T93+365</f>
        <v>56788</v>
      </c>
      <c r="V96" s="52">
        <f>+V93+365</f>
        <v>56819</v>
      </c>
      <c r="X96" s="52">
        <f>+X93+365</f>
        <v>56850</v>
      </c>
      <c r="Z96" s="52">
        <f>+Z93+365</f>
        <v>56880</v>
      </c>
      <c r="AB96" s="52">
        <f>+AB93+365</f>
        <v>56911</v>
      </c>
      <c r="AD96" s="52">
        <f>+AD93+365</f>
        <v>56941</v>
      </c>
      <c r="AF96" s="52">
        <f>+AF93+365</f>
        <v>56972</v>
      </c>
      <c r="AG96" s="61" t="s">
        <v>24</v>
      </c>
      <c r="AH96" s="66" t="s">
        <v>12</v>
      </c>
      <c r="AI96" s="42"/>
      <c r="AJ96" s="53">
        <f>+H93</f>
        <v>56242</v>
      </c>
      <c r="AK96" s="53"/>
      <c r="AL96" s="52">
        <f>+AL93+365</f>
        <v>56638</v>
      </c>
      <c r="AN96" s="52">
        <f>+AN93+365</f>
        <v>56666</v>
      </c>
      <c r="AP96" s="52">
        <f>+AP93+365</f>
        <v>56697</v>
      </c>
      <c r="AR96" s="52">
        <f>+AR93+365</f>
        <v>56727</v>
      </c>
      <c r="AT96" s="52">
        <f>+AT93+365</f>
        <v>56758</v>
      </c>
      <c r="AV96" s="52">
        <f>+AV93+365</f>
        <v>56788</v>
      </c>
      <c r="AX96" s="52">
        <f>+AX93+365</f>
        <v>56819</v>
      </c>
      <c r="AZ96" s="52">
        <f>+AZ93+365</f>
        <v>56850</v>
      </c>
      <c r="BB96" s="52">
        <f>+BB93+365</f>
        <v>56880</v>
      </c>
      <c r="BD96" s="52">
        <f>+BD93+365</f>
        <v>56911</v>
      </c>
      <c r="BF96" s="52">
        <f>+BF93+365</f>
        <v>56941</v>
      </c>
      <c r="BH96" s="52">
        <f>+BH93+365</f>
        <v>56972</v>
      </c>
      <c r="BI96" s="69" t="s">
        <v>40</v>
      </c>
      <c r="BJ96" s="53"/>
      <c r="BK96" s="52">
        <f>+BK93+365</f>
        <v>56638</v>
      </c>
      <c r="BM96" s="52">
        <f>+BM93+365</f>
        <v>56666</v>
      </c>
      <c r="BO96" s="52">
        <f>+BO93+365</f>
        <v>56697</v>
      </c>
      <c r="BQ96" s="52">
        <f>+BQ93+365</f>
        <v>56727</v>
      </c>
      <c r="BS96" s="52">
        <f>+BS93+365</f>
        <v>56758</v>
      </c>
      <c r="BU96" s="52">
        <f>+BU93+365</f>
        <v>56788</v>
      </c>
      <c r="BW96" s="52">
        <f>+BW93+365</f>
        <v>56819</v>
      </c>
      <c r="BY96" s="52">
        <f>+BY93+365</f>
        <v>56850</v>
      </c>
      <c r="CA96" s="52">
        <f>+CA93+365</f>
        <v>56880</v>
      </c>
      <c r="CC96" s="52">
        <f>+CC93+365</f>
        <v>56911</v>
      </c>
      <c r="CE96" s="52">
        <f>+CE93+365</f>
        <v>56941</v>
      </c>
      <c r="CG96" s="52">
        <f>+CG93+365</f>
        <v>56972</v>
      </c>
      <c r="CH96" s="52"/>
      <c r="CI96" s="52"/>
      <c r="CJ96" s="52">
        <f>+CJ93+365</f>
        <v>56638</v>
      </c>
      <c r="CL96" s="52"/>
      <c r="CM96" s="31"/>
      <c r="CN96" s="52"/>
      <c r="CP96" s="52"/>
      <c r="CR96" s="52"/>
      <c r="CT96" s="52"/>
      <c r="CV96" s="52"/>
      <c r="CX96" s="52"/>
      <c r="CZ96" s="52"/>
      <c r="DB96" s="52"/>
      <c r="DD96" s="52"/>
      <c r="DF96" s="52"/>
    </row>
    <row r="97" spans="2:110" hidden="1">
      <c r="H97" s="55"/>
      <c r="I97" s="36"/>
      <c r="J97" s="56"/>
      <c r="K97" s="57"/>
      <c r="L97" s="56"/>
      <c r="M97" s="57"/>
      <c r="N97" s="56"/>
      <c r="O97" s="57"/>
      <c r="P97" s="56"/>
      <c r="Q97" s="57"/>
      <c r="R97" s="56"/>
      <c r="S97" s="57"/>
      <c r="T97" s="56"/>
      <c r="U97" s="57"/>
      <c r="V97" s="56"/>
      <c r="W97" s="57"/>
      <c r="X97" s="56"/>
      <c r="Y97" s="57"/>
      <c r="Z97" s="56"/>
      <c r="AA97" s="57"/>
      <c r="AB97" s="56"/>
      <c r="AC97" s="57"/>
      <c r="AD97" s="56"/>
      <c r="AE97" s="57"/>
      <c r="AF97" s="56"/>
      <c r="AG97" s="62"/>
      <c r="AH97" s="67"/>
      <c r="AI97" s="58"/>
      <c r="AJ97" s="46"/>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69"/>
      <c r="CJ97" s="52"/>
      <c r="CL97" s="52"/>
      <c r="CN97" s="52"/>
      <c r="CO97" s="52"/>
      <c r="CP97" s="52"/>
      <c r="CQ97" s="52"/>
      <c r="CR97" s="52"/>
      <c r="CS97" s="52"/>
      <c r="CT97" s="52"/>
      <c r="CU97" s="52"/>
      <c r="CV97" s="52"/>
      <c r="CX97" s="52"/>
      <c r="CZ97" s="52"/>
      <c r="DB97" s="52"/>
      <c r="DD97" s="52"/>
      <c r="DF97" s="52"/>
    </row>
    <row r="98" spans="2:110" hidden="1">
      <c r="B98" s="33"/>
      <c r="C98" s="33"/>
      <c r="D98" s="33"/>
      <c r="E98" s="33"/>
      <c r="I98" s="36"/>
      <c r="AG98" s="59"/>
      <c r="AH98" s="64"/>
      <c r="BI98" s="69"/>
    </row>
    <row r="99" spans="2:110" hidden="1">
      <c r="B99" s="33"/>
      <c r="C99" s="33"/>
      <c r="D99" s="33"/>
      <c r="E99" s="33"/>
      <c r="I99" s="36"/>
      <c r="AG99" s="59"/>
      <c r="AH99" s="64"/>
      <c r="BI99" s="69"/>
    </row>
    <row r="100" spans="2:110" hidden="1">
      <c r="B100" s="33"/>
      <c r="C100" s="33"/>
      <c r="D100" s="54"/>
      <c r="E100" s="33"/>
      <c r="I100" s="36"/>
      <c r="AG100" s="59"/>
      <c r="AH100" s="64"/>
      <c r="BI100" s="69"/>
    </row>
    <row r="101" spans="2:110" hidden="1">
      <c r="I101" s="36"/>
      <c r="AG101" s="59"/>
      <c r="AH101" s="64"/>
      <c r="BI101" s="69"/>
    </row>
    <row r="102" spans="2:110" hidden="1">
      <c r="I102" s="36"/>
      <c r="AG102" s="59"/>
      <c r="AH102" s="64"/>
      <c r="BI102" s="69"/>
    </row>
    <row r="105" spans="2:110">
      <c r="H105" s="42"/>
      <c r="J105" s="42"/>
      <c r="L105" s="42"/>
    </row>
    <row r="106" spans="2:110">
      <c r="H106" s="42"/>
      <c r="J106" s="42"/>
    </row>
  </sheetData>
  <pageMargins left="3.937007874015748E-2" right="3.937007874015748E-2" top="0.74803149606299213" bottom="0.74803149606299213" header="0.31496062992125984" footer="0.31496062992125984"/>
  <pageSetup paperSize="9" scale="8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4BD645C2877B469CC42763EB436283" ma:contentTypeVersion="19" ma:contentTypeDescription="Create a new document." ma:contentTypeScope="" ma:versionID="114dfa88a6c50c2066372386b9459dab">
  <xsd:schema xmlns:xsd="http://www.w3.org/2001/XMLSchema" xmlns:xs="http://www.w3.org/2001/XMLSchema" xmlns:p="http://schemas.microsoft.com/office/2006/metadata/properties" xmlns:ns2="0fdbc2e7-210b-429c-bd4f-0631413f8fca" xmlns:ns3="5e4a31bf-dfb8-434b-963e-f512ce07d7aa" targetNamespace="http://schemas.microsoft.com/office/2006/metadata/properties" ma:root="true" ma:fieldsID="21093f3a5f10f97e0ff0e9347b254e6f" ns2:_="" ns3:_="">
    <xsd:import namespace="0fdbc2e7-210b-429c-bd4f-0631413f8fca"/>
    <xsd:import namespace="5e4a31bf-dfb8-434b-963e-f512ce07d7a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LengthInSeconds" minOccurs="0"/>
                <xsd:element ref="ns2:MediaServiceDateTaken" minOccurs="0"/>
                <xsd:element ref="ns2:MediaServiceSearchProperties" minOccurs="0"/>
                <xsd:element ref="ns2:SignedAuthorisedinNAB" minOccurs="0"/>
                <xsd:element ref="ns2:MediaServiceLocation" minOccurs="0"/>
                <xsd:element ref="ns2: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dbc2e7-210b-429c-bd4f-0631413f8f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8ed2a67-6659-4147-bdb7-b0f06ea180e5"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SignedAuthorisedinNAB" ma:index="22" nillable="true" ma:displayName="Signed &amp; Authorised in NAB" ma:default="0" ma:format="Dropdown" ma:internalName="SignedAuthorisedinNAB">
      <xsd:simpleType>
        <xsd:restriction base="dms:Boolean"/>
      </xsd:simpleType>
    </xsd:element>
    <xsd:element name="MediaServiceLocation" ma:index="23" nillable="true" ma:displayName="Location" ma:description="" ma:indexed="true" ma:internalName="MediaServiceLocation" ma:readOnly="true">
      <xsd:simpleType>
        <xsd:restriction base="dms:Text"/>
      </xsd:simpleType>
    </xsd:element>
    <xsd:element name="Year" ma:index="24" nillable="true" ma:displayName="Year" ma:format="Dropdown" ma:internalName="Year">
      <xsd:simpleType>
        <xsd:restriction base="dms:Choice">
          <xsd:enumeration value="Choice 1"/>
          <xsd:enumeration value="2022"/>
          <xsd:enumeration value="2023"/>
          <xsd:enumeration value="2024"/>
          <xsd:enumeration value="2025"/>
          <xsd:enumeration value="2026"/>
          <xsd:enumeration value="2027"/>
        </xsd:restriction>
      </xsd:simpleType>
    </xsd:element>
  </xsd:schema>
  <xsd:schema xmlns:xsd="http://www.w3.org/2001/XMLSchema" xmlns:xs="http://www.w3.org/2001/XMLSchema" xmlns:dms="http://schemas.microsoft.com/office/2006/documentManagement/types" xmlns:pc="http://schemas.microsoft.com/office/infopath/2007/PartnerControls" targetNamespace="5e4a31bf-dfb8-434b-963e-f512ce07d7a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a4e7fd4-2521-47cf-9488-1ecbe1b80ea2}" ma:internalName="TaxCatchAll" ma:showField="CatchAllData" ma:web="5e4a31bf-dfb8-434b-963e-f512ce07d7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fdbc2e7-210b-429c-bd4f-0631413f8fca">
      <Terms xmlns="http://schemas.microsoft.com/office/infopath/2007/PartnerControls"/>
    </lcf76f155ced4ddcb4097134ff3c332f>
    <TaxCatchAll xmlns="5e4a31bf-dfb8-434b-963e-f512ce07d7aa" xsi:nil="true"/>
    <SignedAuthorisedinNAB xmlns="0fdbc2e7-210b-429c-bd4f-0631413f8fca">false</SignedAuthorisedinNAB>
    <Year xmlns="0fdbc2e7-210b-429c-bd4f-0631413f8fca" xsi:nil="true"/>
  </documentManagement>
</p:properties>
</file>

<file path=customXml/itemProps1.xml><?xml version="1.0" encoding="utf-8"?>
<ds:datastoreItem xmlns:ds="http://schemas.openxmlformats.org/officeDocument/2006/customXml" ds:itemID="{8CC43263-DE37-4556-ABCF-101C06687D97}">
  <ds:schemaRefs>
    <ds:schemaRef ds:uri="http://schemas.microsoft.com/sharepoint/v3/contenttype/forms"/>
  </ds:schemaRefs>
</ds:datastoreItem>
</file>

<file path=customXml/itemProps2.xml><?xml version="1.0" encoding="utf-8"?>
<ds:datastoreItem xmlns:ds="http://schemas.openxmlformats.org/officeDocument/2006/customXml" ds:itemID="{51130646-B19E-4D73-ADF4-CEE550FB8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dbc2e7-210b-429c-bd4f-0631413f8fca"/>
    <ds:schemaRef ds:uri="5e4a31bf-dfb8-434b-963e-f512ce07d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524124-EC76-428A-B35D-90B546D988EF}">
  <ds:schemaRefs>
    <ds:schemaRef ds:uri="http://purl.org/dc/terms/"/>
    <ds:schemaRef ds:uri="5e4a31bf-dfb8-434b-963e-f512ce07d7aa"/>
    <ds:schemaRef ds:uri="0fdbc2e7-210b-429c-bd4f-0631413f8fca"/>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Loan Applcn</vt:lpstr>
      <vt:lpstr>Loan Calc</vt:lpstr>
      <vt:lpstr>'Loan Applcn'!Print_Area</vt:lpstr>
      <vt:lpstr>'Loan Calc'!Print_Area</vt:lpstr>
      <vt:lpstr>'Loan Calc'!Print_Titles</vt:lpstr>
    </vt:vector>
  </TitlesOfParts>
  <Company>Catholic Education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 Department</dc:creator>
  <cp:lastModifiedBy>Russell Eustace</cp:lastModifiedBy>
  <cp:lastPrinted>2024-11-26T03:55:33Z</cp:lastPrinted>
  <dcterms:created xsi:type="dcterms:W3CDTF">2010-03-08T01:39:52Z</dcterms:created>
  <dcterms:modified xsi:type="dcterms:W3CDTF">2025-07-16T00:05:25Z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0x010100414BD645C2877B469CC42763EB436283</vt:lpwstr>
  </property>
  <property fmtid="{D5CDD505-2E9C-101B-9397-08002B2CF9AE}" pid="3" name="Order">
    <vt:r8>58200</vt:r8>
  </property>
  <property fmtid="{D5CDD505-2E9C-101B-9397-08002B2CF9AE}" pid="4" name="MediaServiceImageTags">
    <vt:lpwstr/>
  </property>
</Properties>
</file>